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77347\OneDrive\Escritorio\1ER INFORME ENERO-MARZO 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21" i="4"/>
  <c r="D16" i="4"/>
  <c r="G16" i="4"/>
  <c r="D31" i="4"/>
  <c r="G31" i="4"/>
  <c r="G39" i="4" l="1"/>
  <c r="D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<sst xmlns="http://schemas.openxmlformats.org/spreadsheetml/2006/main" count="99" uniqueCount="51">
  <si>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</si>
  <si>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</si>
  <si>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</si>
  <si>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</si>
  <si>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</si>
  <si>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</si>
  <si>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</si>
  <si>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</si>
  <si>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</si>
  <si>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</si>
  <si>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</si>
  <si>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</si>
  <si>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</si>
  <si>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</si>
  <si>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</si>
  <si>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</si>
  <si>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</si>
  <si>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</si>
  <si>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</si>
  <si>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</si>
  <si>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</si>
  <si>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</si>
  <si>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</si>
  <si>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</si>
  <si>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</si>
  <si>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</si>
  <si>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</si>
  <si>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</si>
  <si>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</si>
  <si>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</si>
  <si>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</si>
  <si>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</si>
  <si>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</si>
  <si>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</si>
  <si>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</si>
  <si>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</si>
  <si>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</si>
  <si>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</si>
  <si>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</si>
  <si>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</si>
  <si>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</si>
  <si>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</si>
  <si>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</si>
  <si>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</si>
  <si>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</si>
  <si>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</si>
  <si>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</si>
  <si>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</si>
  <si>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</si>
  <si>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</si>
  <si>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Villagrán, Gto.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</si>
</sst>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2" xfId="8" applyFont="1" applyFill="1" applyBorder="1" applyAlignment="1" applyProtection="1">
      <alignment horizontal="left" vertical="top" indent="1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3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8" applyFont="1" applyFill="1" applyBorder="1" applyAlignment="1" applyProtection="1">
      <alignment horizontal="center" vertical="center" wrapText="1"/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8" fillId="2" borderId="13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3" fillId="0" borderId="2" xfId="8" applyFont="1" applyFill="1" applyBorder="1" applyAlignment="1" applyProtection="1">
      <alignment horizontal="left" vertical="top" wrapText="1" indent="1"/>
      <protection locked="0"/>
    </xf>
    <xf numFmtId="0" fontId="7" fillId="0" borderId="2" xfId="8" applyFont="1" applyFill="1" applyBorder="1" applyAlignment="1" applyProtection="1">
      <alignment horizontal="left" vertical="top" wrapText="1" indent="1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indent="3"/>
      <protection locked="0"/>
    </xf>
    <xf numFmtId="0" fontId="7" fillId="0" borderId="13" xfId="8" applyFont="1" applyFill="1" applyBorder="1" applyAlignment="1" applyProtection="1">
      <alignment vertical="top"/>
      <protection locked="0"/>
    </xf>
    <xf numFmtId="0" fontId="8" fillId="2" borderId="13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 applyProtection="1">
      <alignment horizontal="left" vertical="top" wrapText="1" indent="2"/>
    </xf>
    <xf numFmtId="0" fontId="7" fillId="0" borderId="2" xfId="8" applyFont="1" applyFill="1" applyBorder="1" applyAlignment="1" applyProtection="1">
      <alignment horizontal="left" vertical="top" wrapText="1"/>
    </xf>
    <xf numFmtId="0" fontId="8" fillId="0" borderId="4" xfId="8" applyFont="1" applyFill="1" applyBorder="1" applyAlignment="1" applyProtection="1">
      <alignment horizontal="center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585168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5168" cy="523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125177</xdr:rowOff>
    </xdr:from>
    <xdr:to>
      <xdr:col>7</xdr:col>
      <xdr:colOff>95250</xdr:colOff>
      <xdr:row>54</xdr:row>
      <xdr:rowOff>97518</xdr:rowOff>
    </xdr:to>
    <xdr:grpSp>
      <xdr:nvGrpSpPr>
        <xdr:cNvPr id="10" name="22 Grup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0" y="9554927"/>
          <a:ext cx="9953625" cy="543841"/>
          <a:chOff x="-638401" y="4285386"/>
          <a:chExt cx="7544738" cy="1032545"/>
        </a:xfrm>
      </xdr:grpSpPr>
      <xdr:sp macro="" textlink="">
        <xdr:nvSpPr>
          <xdr:cNvPr id="11" name="10 CuadroTex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SINDICO MUNICIPAL </a:t>
            </a:r>
          </a:p>
          <a:p>
            <a:pPr algn="ctr"/>
            <a:r>
              <a:rPr lang="es-MX" sz="1000" b="1"/>
              <a:t>C. CARMEN DE LOURDES</a:t>
            </a:r>
            <a:r>
              <a:rPr lang="es-MX" sz="1000" b="1" baseline="0"/>
              <a:t> MIRANDA VARGAS</a:t>
            </a:r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/>
          </a:p>
          <a:p>
            <a:pPr algn="ctr"/>
            <a:endParaRPr lang="es-MX" sz="10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7696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</a:t>
            </a:r>
            <a:r>
              <a:rPr lang="es-MX" sz="1000" b="1" baseline="0"/>
              <a:t> JESUS EDUARDO ALANIS MOSQUEDA</a:t>
            </a:r>
            <a:endParaRPr lang="es-MX" sz="10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36" zoomScaleNormal="100" workbookViewId="0">
      <selection activeCell="A45" sqref="A45:XFD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3" t="s">
        <v>50</v>
      </c>
      <c r="B1" s="34"/>
      <c r="C1" s="34"/>
      <c r="D1" s="34"/>
      <c r="E1" s="34"/>
      <c r="F1" s="34"/>
      <c r="G1" s="35"/>
    </row>
    <row r="2" spans="1:8" s="3" customFormat="1" x14ac:dyDescent="0.2">
      <c r="A2" s="40" t="s">
        <v>14</v>
      </c>
      <c r="B2" s="29" t="s">
        <v>22</v>
      </c>
      <c r="C2" s="29"/>
      <c r="D2" s="29"/>
      <c r="E2" s="29"/>
      <c r="F2" s="29"/>
      <c r="G2" s="31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2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43" t="s">
        <v>0</v>
      </c>
      <c r="B5" s="12">
        <v>34175000</v>
      </c>
      <c r="C5" s="12">
        <v>0</v>
      </c>
      <c r="D5" s="12">
        <f>B5+C5</f>
        <v>34175000</v>
      </c>
      <c r="E5" s="12">
        <v>16814305.07</v>
      </c>
      <c r="F5" s="12">
        <v>16814305.07</v>
      </c>
      <c r="G5" s="12">
        <f>F5-B5</f>
        <v>-17360694.93</v>
      </c>
      <c r="H5" s="25" t="s">
        <v>37</v>
      </c>
    </row>
    <row r="6" spans="1:8" x14ac:dyDescent="0.2">
      <c r="A6" s="44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5" t="s">
        <v>47</v>
      </c>
    </row>
    <row r="7" spans="1:8" x14ac:dyDescent="0.2">
      <c r="A7" s="43" t="s">
        <v>2</v>
      </c>
      <c r="B7" s="13">
        <v>500000</v>
      </c>
      <c r="C7" s="13">
        <v>0</v>
      </c>
      <c r="D7" s="13">
        <f t="shared" si="0"/>
        <v>500000</v>
      </c>
      <c r="E7" s="13">
        <v>30000</v>
      </c>
      <c r="F7" s="13">
        <v>30000</v>
      </c>
      <c r="G7" s="13">
        <f t="shared" si="1"/>
        <v>-470000</v>
      </c>
      <c r="H7" s="25" t="s">
        <v>38</v>
      </c>
    </row>
    <row r="8" spans="1:8" x14ac:dyDescent="0.2">
      <c r="A8" s="43" t="s">
        <v>3</v>
      </c>
      <c r="B8" s="13">
        <v>11558000</v>
      </c>
      <c r="C8" s="13">
        <v>0</v>
      </c>
      <c r="D8" s="13">
        <f t="shared" si="0"/>
        <v>11558000</v>
      </c>
      <c r="E8" s="13">
        <v>1051987.28</v>
      </c>
      <c r="F8" s="13">
        <v>1051987.28</v>
      </c>
      <c r="G8" s="13">
        <f t="shared" si="1"/>
        <v>-10506012.720000001</v>
      </c>
      <c r="H8" s="25" t="s">
        <v>39</v>
      </c>
    </row>
    <row r="9" spans="1:8" x14ac:dyDescent="0.2">
      <c r="A9" s="43" t="s">
        <v>4</v>
      </c>
      <c r="B9" s="13">
        <v>172100</v>
      </c>
      <c r="C9" s="13">
        <v>0</v>
      </c>
      <c r="D9" s="13">
        <f t="shared" si="0"/>
        <v>172100</v>
      </c>
      <c r="E9" s="13">
        <v>114738.96</v>
      </c>
      <c r="F9" s="13">
        <v>114738.96</v>
      </c>
      <c r="G9" s="13">
        <f t="shared" si="1"/>
        <v>-57361.039999999994</v>
      </c>
      <c r="H9" s="25" t="s">
        <v>40</v>
      </c>
    </row>
    <row r="10" spans="1:8" x14ac:dyDescent="0.2">
      <c r="A10" s="44" t="s">
        <v>5</v>
      </c>
      <c r="B10" s="13">
        <v>1448100</v>
      </c>
      <c r="C10" s="13">
        <v>0</v>
      </c>
      <c r="D10" s="13">
        <f t="shared" ref="D10:D13" si="2">B10+C10</f>
        <v>1448100</v>
      </c>
      <c r="E10" s="13">
        <v>263358.3</v>
      </c>
      <c r="F10" s="13">
        <v>263358.3</v>
      </c>
      <c r="G10" s="13">
        <f t="shared" ref="G10:G13" si="3">F10-B10</f>
        <v>-1184741.7</v>
      </c>
      <c r="H10" s="25" t="s">
        <v>41</v>
      </c>
    </row>
    <row r="11" spans="1:8" x14ac:dyDescent="0.2">
      <c r="A11" s="43" t="s">
        <v>24</v>
      </c>
      <c r="B11" s="13">
        <v>0</v>
      </c>
      <c r="C11" s="13">
        <v>0</v>
      </c>
      <c r="D11" s="13">
        <f t="shared" si="2"/>
        <v>0</v>
      </c>
      <c r="E11" s="13">
        <v>0</v>
      </c>
      <c r="F11" s="13">
        <v>0</v>
      </c>
      <c r="G11" s="13">
        <f t="shared" si="3"/>
        <v>0</v>
      </c>
      <c r="H11" s="25" t="s">
        <v>42</v>
      </c>
    </row>
    <row r="12" spans="1:8" ht="22.5" x14ac:dyDescent="0.2">
      <c r="A12" s="43" t="s">
        <v>25</v>
      </c>
      <c r="B12" s="13">
        <v>177389000</v>
      </c>
      <c r="C12" s="13">
        <v>549432</v>
      </c>
      <c r="D12" s="13">
        <f t="shared" si="2"/>
        <v>177938432</v>
      </c>
      <c r="E12" s="13">
        <v>55311542.969999999</v>
      </c>
      <c r="F12" s="13">
        <v>55311542.969999999</v>
      </c>
      <c r="G12" s="13">
        <f t="shared" si="3"/>
        <v>-122077457.03</v>
      </c>
      <c r="H12" s="25" t="s">
        <v>43</v>
      </c>
    </row>
    <row r="13" spans="1:8" ht="22.5" x14ac:dyDescent="0.2">
      <c r="A13" s="43" t="s">
        <v>26</v>
      </c>
      <c r="B13" s="13">
        <v>0</v>
      </c>
      <c r="C13" s="13">
        <v>428271.52</v>
      </c>
      <c r="D13" s="13">
        <f t="shared" si="2"/>
        <v>428271.52</v>
      </c>
      <c r="E13" s="13">
        <v>542131.06999999995</v>
      </c>
      <c r="F13" s="13">
        <v>542131.06999999995</v>
      </c>
      <c r="G13" s="13">
        <f t="shared" si="3"/>
        <v>542131.06999999995</v>
      </c>
      <c r="H13" s="25" t="s">
        <v>44</v>
      </c>
    </row>
    <row r="14" spans="1:8" x14ac:dyDescent="0.2">
      <c r="A14" s="43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5" t="s">
        <v>45</v>
      </c>
    </row>
    <row r="15" spans="1:8" x14ac:dyDescent="0.2">
      <c r="A15" s="45"/>
      <c r="B15" s="11"/>
      <c r="C15" s="11"/>
      <c r="D15" s="11"/>
      <c r="E15" s="11"/>
      <c r="F15" s="11"/>
      <c r="G15" s="11"/>
      <c r="H15" s="25" t="s">
        <v>46</v>
      </c>
    </row>
    <row r="16" spans="1:8" x14ac:dyDescent="0.2">
      <c r="A16" s="46" t="s">
        <v>13</v>
      </c>
      <c r="B16" s="14">
        <f>SUM(B5:B14)</f>
        <v>225242200</v>
      </c>
      <c r="C16" s="14">
        <f t="shared" ref="C16:G16" si="6">SUM(C5:C14)</f>
        <v>977703.52</v>
      </c>
      <c r="D16" s="14">
        <f t="shared" si="6"/>
        <v>226219903.52000001</v>
      </c>
      <c r="E16" s="14">
        <f t="shared" si="6"/>
        <v>74128063.649999991</v>
      </c>
      <c r="F16" s="9">
        <f t="shared" si="6"/>
        <v>74128063.649999991</v>
      </c>
      <c r="G16" s="10">
        <f t="shared" si="6"/>
        <v>-151114136.34999999</v>
      </c>
      <c r="H16" s="25" t="s">
        <v>46</v>
      </c>
    </row>
    <row r="17" spans="1:8" x14ac:dyDescent="0.2">
      <c r="A17" s="47"/>
      <c r="B17" s="19"/>
      <c r="C17" s="19"/>
      <c r="D17" s="21"/>
      <c r="E17" s="20" t="s">
        <v>21</v>
      </c>
      <c r="F17" s="22"/>
      <c r="G17" s="18"/>
      <c r="H17" s="25" t="s">
        <v>46</v>
      </c>
    </row>
    <row r="18" spans="1:8" ht="10.15" customHeight="1" x14ac:dyDescent="0.2">
      <c r="A18" s="48" t="s">
        <v>23</v>
      </c>
      <c r="B18" s="29" t="s">
        <v>22</v>
      </c>
      <c r="C18" s="29"/>
      <c r="D18" s="29"/>
      <c r="E18" s="29"/>
      <c r="F18" s="29"/>
      <c r="G18" s="31" t="s">
        <v>19</v>
      </c>
      <c r="H18" s="25" t="s">
        <v>46</v>
      </c>
    </row>
    <row r="19" spans="1:8" ht="22.5" x14ac:dyDescent="0.2">
      <c r="A19" s="49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32"/>
      <c r="H19" s="25" t="s">
        <v>46</v>
      </c>
    </row>
    <row r="20" spans="1:8" x14ac:dyDescent="0.2">
      <c r="A20" s="5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5" t="s">
        <v>46</v>
      </c>
    </row>
    <row r="21" spans="1:8" x14ac:dyDescent="0.2">
      <c r="A21" s="27" t="s">
        <v>27</v>
      </c>
      <c r="B21" s="15">
        <f t="shared" ref="B21:G21" si="7">SUM(B22+B23+B24+B25+B26+B27+B28+B29)</f>
        <v>225242200</v>
      </c>
      <c r="C21" s="15">
        <f t="shared" si="7"/>
        <v>977703.52</v>
      </c>
      <c r="D21" s="15">
        <f t="shared" si="7"/>
        <v>226219903.52000001</v>
      </c>
      <c r="E21" s="15">
        <f t="shared" si="7"/>
        <v>74128063.649999991</v>
      </c>
      <c r="F21" s="15">
        <f t="shared" si="7"/>
        <v>74128063.649999991</v>
      </c>
      <c r="G21" s="15">
        <f t="shared" si="7"/>
        <v>-151114136.34999999</v>
      </c>
      <c r="H21" s="25" t="s">
        <v>46</v>
      </c>
    </row>
    <row r="22" spans="1:8" x14ac:dyDescent="0.2">
      <c r="A22" s="51" t="s">
        <v>0</v>
      </c>
      <c r="B22" s="16">
        <v>34175000</v>
      </c>
      <c r="C22" s="16">
        <v>0</v>
      </c>
      <c r="D22" s="16">
        <f t="shared" ref="D22:D25" si="8">B22+C22</f>
        <v>34175000</v>
      </c>
      <c r="E22" s="16">
        <v>16814305.07</v>
      </c>
      <c r="F22" s="16">
        <v>16814305.07</v>
      </c>
      <c r="G22" s="16">
        <f t="shared" ref="G22:G25" si="9">F22-B22</f>
        <v>-17360694.93</v>
      </c>
      <c r="H22" s="25" t="s">
        <v>37</v>
      </c>
    </row>
    <row r="23" spans="1:8" x14ac:dyDescent="0.2">
      <c r="A23" s="51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5" t="s">
        <v>47</v>
      </c>
    </row>
    <row r="24" spans="1:8" x14ac:dyDescent="0.2">
      <c r="A24" s="51" t="s">
        <v>2</v>
      </c>
      <c r="B24" s="16">
        <v>500000</v>
      </c>
      <c r="C24" s="16">
        <v>0</v>
      </c>
      <c r="D24" s="16">
        <f t="shared" si="8"/>
        <v>500000</v>
      </c>
      <c r="E24" s="16">
        <v>30000</v>
      </c>
      <c r="F24" s="16">
        <v>30000</v>
      </c>
      <c r="G24" s="16">
        <f t="shared" si="9"/>
        <v>-470000</v>
      </c>
      <c r="H24" s="25" t="s">
        <v>38</v>
      </c>
    </row>
    <row r="25" spans="1:8" x14ac:dyDescent="0.2">
      <c r="A25" s="51" t="s">
        <v>3</v>
      </c>
      <c r="B25" s="16">
        <v>11558000</v>
      </c>
      <c r="C25" s="16">
        <v>0</v>
      </c>
      <c r="D25" s="16">
        <f t="shared" si="8"/>
        <v>11558000</v>
      </c>
      <c r="E25" s="16">
        <v>1051987.28</v>
      </c>
      <c r="F25" s="16">
        <v>1051987.28</v>
      </c>
      <c r="G25" s="16">
        <f t="shared" si="9"/>
        <v>-10506012.720000001</v>
      </c>
      <c r="H25" s="25" t="s">
        <v>39</v>
      </c>
    </row>
    <row r="26" spans="1:8" x14ac:dyDescent="0.2">
      <c r="A26" s="51" t="s">
        <v>28</v>
      </c>
      <c r="B26" s="16">
        <v>172100</v>
      </c>
      <c r="C26" s="16">
        <v>0</v>
      </c>
      <c r="D26" s="16">
        <f t="shared" ref="D26" si="10">B26+C26</f>
        <v>172100</v>
      </c>
      <c r="E26" s="16">
        <v>114738.96</v>
      </c>
      <c r="F26" s="16">
        <v>114738.96</v>
      </c>
      <c r="G26" s="16">
        <f t="shared" ref="G26" si="11">F26-B26</f>
        <v>-57361.039999999994</v>
      </c>
      <c r="H26" s="25" t="s">
        <v>40</v>
      </c>
    </row>
    <row r="27" spans="1:8" x14ac:dyDescent="0.2">
      <c r="A27" s="51" t="s">
        <v>29</v>
      </c>
      <c r="B27" s="16">
        <v>1448100</v>
      </c>
      <c r="C27" s="16">
        <v>0</v>
      </c>
      <c r="D27" s="16">
        <f t="shared" ref="D27:D29" si="12">B27+C27</f>
        <v>1448100</v>
      </c>
      <c r="E27" s="16">
        <v>263358.3</v>
      </c>
      <c r="F27" s="16">
        <v>263358.3</v>
      </c>
      <c r="G27" s="16">
        <f t="shared" ref="G27:G29" si="13">F27-B27</f>
        <v>-1184741.7</v>
      </c>
      <c r="H27" s="25" t="s">
        <v>41</v>
      </c>
    </row>
    <row r="28" spans="1:8" ht="22.5" x14ac:dyDescent="0.2">
      <c r="A28" s="51" t="s">
        <v>30</v>
      </c>
      <c r="B28" s="16">
        <v>177389000</v>
      </c>
      <c r="C28" s="16">
        <v>549432</v>
      </c>
      <c r="D28" s="16">
        <f t="shared" si="12"/>
        <v>177938432</v>
      </c>
      <c r="E28" s="16">
        <v>55311542.969999999</v>
      </c>
      <c r="F28" s="16">
        <v>55311542.969999999</v>
      </c>
      <c r="G28" s="16">
        <f t="shared" si="13"/>
        <v>-122077457.03</v>
      </c>
      <c r="H28" s="25" t="s">
        <v>43</v>
      </c>
    </row>
    <row r="29" spans="1:8" ht="22.5" x14ac:dyDescent="0.2">
      <c r="A29" s="51" t="s">
        <v>26</v>
      </c>
      <c r="B29" s="16">
        <v>0</v>
      </c>
      <c r="C29" s="16">
        <v>428271.52</v>
      </c>
      <c r="D29" s="16">
        <f t="shared" si="12"/>
        <v>428271.52</v>
      </c>
      <c r="E29" s="16">
        <v>542131.06999999995</v>
      </c>
      <c r="F29" s="16">
        <v>542131.06999999995</v>
      </c>
      <c r="G29" s="16">
        <f t="shared" si="13"/>
        <v>542131.06999999995</v>
      </c>
      <c r="H29" s="25" t="s">
        <v>44</v>
      </c>
    </row>
    <row r="30" spans="1:8" x14ac:dyDescent="0.2">
      <c r="A30" s="52"/>
      <c r="B30" s="16"/>
      <c r="C30" s="16"/>
      <c r="D30" s="16"/>
      <c r="E30" s="16"/>
      <c r="F30" s="16"/>
      <c r="G30" s="16"/>
      <c r="H30" s="25" t="s">
        <v>46</v>
      </c>
    </row>
    <row r="31" spans="1:8" ht="41.25" customHeight="1" x14ac:dyDescent="0.2">
      <c r="A31" s="28" t="s">
        <v>48</v>
      </c>
      <c r="B31" s="17">
        <f t="shared" ref="B31:G31" si="14">SUM(B32:B35)</f>
        <v>0</v>
      </c>
      <c r="C31" s="17">
        <f t="shared" si="14"/>
        <v>0</v>
      </c>
      <c r="D31" s="17">
        <f t="shared" si="14"/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25" t="s">
        <v>46</v>
      </c>
    </row>
    <row r="32" spans="1:8" x14ac:dyDescent="0.2">
      <c r="A32" s="51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5" t="s">
        <v>47</v>
      </c>
    </row>
    <row r="33" spans="1:8" x14ac:dyDescent="0.2">
      <c r="A33" s="51" t="s">
        <v>31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4" si="15">F33-B33</f>
        <v>0</v>
      </c>
      <c r="H33" s="25" t="s">
        <v>40</v>
      </c>
    </row>
    <row r="34" spans="1:8" ht="22.5" x14ac:dyDescent="0.2">
      <c r="A34" s="51" t="s">
        <v>32</v>
      </c>
      <c r="B34" s="16">
        <v>0</v>
      </c>
      <c r="C34" s="16">
        <v>0</v>
      </c>
      <c r="D34" s="16">
        <f>B34+C34</f>
        <v>0</v>
      </c>
      <c r="E34" s="16">
        <v>0</v>
      </c>
      <c r="F34" s="16">
        <v>0</v>
      </c>
      <c r="G34" s="16">
        <f t="shared" si="15"/>
        <v>0</v>
      </c>
      <c r="H34" s="25" t="s">
        <v>42</v>
      </c>
    </row>
    <row r="35" spans="1:8" ht="22.5" x14ac:dyDescent="0.2">
      <c r="A35" s="51" t="s">
        <v>26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ref="G35" si="16">F35-B35</f>
        <v>0</v>
      </c>
      <c r="H35" s="25" t="s">
        <v>44</v>
      </c>
    </row>
    <row r="36" spans="1:8" x14ac:dyDescent="0.2">
      <c r="A36" s="52"/>
      <c r="B36" s="16"/>
      <c r="C36" s="16"/>
      <c r="D36" s="16"/>
      <c r="E36" s="16"/>
      <c r="F36" s="16"/>
      <c r="G36" s="16"/>
      <c r="H36" s="25" t="s">
        <v>46</v>
      </c>
    </row>
    <row r="37" spans="1:8" x14ac:dyDescent="0.2">
      <c r="A37" s="27" t="s">
        <v>33</v>
      </c>
      <c r="B37" s="17">
        <f t="shared" ref="B37:G37" si="17">SUM(B38)</f>
        <v>0</v>
      </c>
      <c r="C37" s="17">
        <f t="shared" si="17"/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5" t="s">
        <v>46</v>
      </c>
    </row>
    <row r="38" spans="1:8" x14ac:dyDescent="0.2">
      <c r="A38" s="51" t="s">
        <v>6</v>
      </c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  <c r="H38" s="25" t="s">
        <v>45</v>
      </c>
    </row>
    <row r="39" spans="1:8" x14ac:dyDescent="0.2">
      <c r="A39" s="53" t="s">
        <v>13</v>
      </c>
      <c r="B39" s="14">
        <f>SUM(B37+B31+B21)</f>
        <v>225242200</v>
      </c>
      <c r="C39" s="14">
        <f t="shared" ref="C39:G39" si="18">SUM(C37+C31+C21)</f>
        <v>977703.52</v>
      </c>
      <c r="D39" s="14">
        <f t="shared" si="18"/>
        <v>226219903.52000001</v>
      </c>
      <c r="E39" s="14">
        <f t="shared" si="18"/>
        <v>74128063.649999991</v>
      </c>
      <c r="F39" s="14">
        <f t="shared" si="18"/>
        <v>74128063.649999991</v>
      </c>
      <c r="G39" s="14">
        <f t="shared" si="18"/>
        <v>-151114136.34999999</v>
      </c>
      <c r="H39" s="25" t="s">
        <v>46</v>
      </c>
    </row>
    <row r="40" spans="1:8" x14ac:dyDescent="0.2">
      <c r="A40" s="36"/>
      <c r="B40" s="37"/>
      <c r="C40" s="37"/>
      <c r="D40" s="37"/>
      <c r="E40" s="38" t="s">
        <v>21</v>
      </c>
      <c r="F40" s="39"/>
      <c r="G40" s="18"/>
      <c r="H40" s="25" t="s">
        <v>46</v>
      </c>
    </row>
    <row r="41" spans="1:8" x14ac:dyDescent="0.2">
      <c r="A41" s="26" t="s">
        <v>49</v>
      </c>
    </row>
    <row r="42" spans="1:8" ht="22.5" x14ac:dyDescent="0.2">
      <c r="A42" s="23" t="s">
        <v>34</v>
      </c>
    </row>
    <row r="43" spans="1:8" x14ac:dyDescent="0.2">
      <c r="A43" s="24" t="s">
        <v>35</v>
      </c>
    </row>
    <row r="44" spans="1:8" ht="30.75" customHeight="1" x14ac:dyDescent="0.2">
      <c r="A44" s="30" t="s">
        <v>36</v>
      </c>
      <c r="B44" s="30"/>
      <c r="C44" s="30"/>
      <c r="D44" s="30"/>
      <c r="E44" s="30"/>
      <c r="F44" s="30"/>
      <c r="G44" s="30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15748031496062992" bottom="0.15748031496062992" header="0.31496062992125984" footer="0.31496062992125984"/>
  <pageSetup scale="79" orientation="landscape" horizontalDpi="4294967293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100077347</cp:lastModifiedBy>
  <cp:lastPrinted>2023-05-02T00:03:50Z</cp:lastPrinted>
  <dcterms:created xsi:type="dcterms:W3CDTF">2012-12-11T20:48:19Z</dcterms:created>
  <dcterms:modified xsi:type="dcterms:W3CDTF">2023-05-02T00:03:53Z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