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SEVAC 1ER TRIMESTRE 23\SOLVENTACION\SOLVENTACION 2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P95" i="1"/>
  <c r="P84" i="1"/>
  <c r="M18" i="1"/>
  <c r="M19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7" i="1"/>
  <c r="M38" i="1"/>
  <c r="M39" i="1"/>
  <c r="M40" i="1"/>
  <c r="M41" i="1"/>
  <c r="M42" i="1"/>
  <c r="M43" i="1"/>
  <c r="M45" i="1"/>
  <c r="M46" i="1"/>
  <c r="M47" i="1"/>
  <c r="M48" i="1"/>
  <c r="M49" i="1"/>
  <c r="M50" i="1"/>
  <c r="M51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6" i="1"/>
  <c r="M7" i="1"/>
  <c r="M8" i="1"/>
  <c r="M9" i="1"/>
  <c r="M10" i="1"/>
  <c r="M11" i="1"/>
  <c r="M12" i="1"/>
  <c r="M13" i="1"/>
  <c r="M14" i="1"/>
  <c r="M15" i="1"/>
  <c r="M16" i="1"/>
  <c r="M17" i="1"/>
  <c r="M5" i="1"/>
  <c r="L95" i="1"/>
  <c r="L84" i="1"/>
  <c r="K95" i="1"/>
  <c r="K84" i="1"/>
  <c r="K97" i="1" l="1"/>
  <c r="L97" i="1"/>
  <c r="M84" i="1"/>
  <c r="P97" i="1"/>
  <c r="R92" i="1" l="1"/>
  <c r="Q92" i="1"/>
  <c r="G92" i="1"/>
  <c r="R91" i="1"/>
  <c r="Q91" i="1"/>
  <c r="G91" i="1"/>
  <c r="R90" i="1"/>
  <c r="Q90" i="1"/>
  <c r="G90" i="1"/>
  <c r="R81" i="1"/>
  <c r="Q81" i="1"/>
  <c r="G81" i="1"/>
  <c r="R80" i="1"/>
  <c r="Q80" i="1"/>
  <c r="G80" i="1"/>
  <c r="R79" i="1"/>
  <c r="Q79" i="1"/>
  <c r="G79" i="1"/>
  <c r="R78" i="1"/>
  <c r="Q78" i="1"/>
  <c r="G78" i="1"/>
  <c r="R77" i="1"/>
  <c r="Q77" i="1"/>
  <c r="G77" i="1"/>
  <c r="R76" i="1"/>
  <c r="Q76" i="1"/>
  <c r="G76" i="1"/>
  <c r="R75" i="1"/>
  <c r="Q75" i="1"/>
  <c r="G75" i="1"/>
  <c r="R74" i="1"/>
  <c r="Q74" i="1"/>
  <c r="G74" i="1"/>
  <c r="R73" i="1"/>
  <c r="Q73" i="1"/>
  <c r="G73" i="1"/>
  <c r="R72" i="1"/>
  <c r="Q72" i="1"/>
  <c r="G72" i="1"/>
  <c r="R71" i="1"/>
  <c r="Q71" i="1"/>
  <c r="G71" i="1"/>
  <c r="R70" i="1"/>
  <c r="Q70" i="1"/>
  <c r="G70" i="1"/>
  <c r="R69" i="1"/>
  <c r="Q69" i="1"/>
  <c r="G69" i="1"/>
  <c r="R68" i="1"/>
  <c r="Q68" i="1"/>
  <c r="G68" i="1"/>
  <c r="R67" i="1"/>
  <c r="Q67" i="1"/>
  <c r="G67" i="1"/>
  <c r="R66" i="1"/>
  <c r="Q66" i="1"/>
  <c r="G66" i="1"/>
  <c r="R65" i="1"/>
  <c r="Q65" i="1"/>
  <c r="G65" i="1"/>
  <c r="R64" i="1"/>
  <c r="Q64" i="1"/>
  <c r="G64" i="1"/>
  <c r="R63" i="1"/>
  <c r="Q63" i="1"/>
  <c r="G63" i="1"/>
  <c r="R62" i="1"/>
  <c r="Q62" i="1"/>
  <c r="G62" i="1"/>
  <c r="R61" i="1"/>
  <c r="Q61" i="1"/>
  <c r="G61" i="1"/>
  <c r="R60" i="1"/>
  <c r="Q60" i="1"/>
  <c r="G60" i="1"/>
  <c r="R59" i="1"/>
  <c r="Q59" i="1"/>
  <c r="G59" i="1"/>
  <c r="R58" i="1"/>
  <c r="Q58" i="1"/>
  <c r="G58" i="1"/>
  <c r="R57" i="1"/>
  <c r="Q57" i="1"/>
  <c r="G57" i="1"/>
  <c r="R56" i="1"/>
  <c r="Q56" i="1"/>
  <c r="G56" i="1"/>
  <c r="R55" i="1"/>
  <c r="Q55" i="1"/>
  <c r="G55" i="1"/>
  <c r="R54" i="1"/>
  <c r="Q54" i="1"/>
  <c r="G54" i="1"/>
  <c r="R53" i="1"/>
  <c r="Q53" i="1"/>
  <c r="G53" i="1"/>
  <c r="R52" i="1"/>
  <c r="Q52" i="1"/>
  <c r="G52" i="1"/>
  <c r="R51" i="1"/>
  <c r="Q51" i="1"/>
  <c r="G51" i="1"/>
  <c r="R50" i="1"/>
  <c r="Q50" i="1"/>
  <c r="G50" i="1"/>
  <c r="R49" i="1"/>
  <c r="Q49" i="1"/>
  <c r="G49" i="1"/>
  <c r="R48" i="1"/>
  <c r="Q48" i="1"/>
  <c r="G48" i="1"/>
  <c r="R47" i="1"/>
  <c r="Q47" i="1"/>
  <c r="G47" i="1"/>
  <c r="R46" i="1"/>
  <c r="Q46" i="1"/>
  <c r="G46" i="1"/>
  <c r="R45" i="1"/>
  <c r="Q45" i="1"/>
  <c r="G45" i="1"/>
  <c r="R44" i="1"/>
  <c r="Q44" i="1"/>
  <c r="G44" i="1"/>
  <c r="R43" i="1"/>
  <c r="Q43" i="1"/>
  <c r="G43" i="1"/>
  <c r="R42" i="1"/>
  <c r="Q42" i="1"/>
  <c r="G42" i="1"/>
  <c r="R41" i="1"/>
  <c r="Q41" i="1"/>
  <c r="G41" i="1"/>
  <c r="R40" i="1"/>
  <c r="Q40" i="1"/>
  <c r="G40" i="1"/>
  <c r="R39" i="1"/>
  <c r="Q39" i="1"/>
  <c r="G39" i="1"/>
  <c r="R38" i="1"/>
  <c r="Q38" i="1"/>
  <c r="G38" i="1"/>
  <c r="R37" i="1"/>
  <c r="Q37" i="1"/>
  <c r="G37" i="1"/>
  <c r="R36" i="1"/>
  <c r="Q36" i="1"/>
  <c r="G36" i="1"/>
  <c r="R35" i="1"/>
  <c r="Q35" i="1"/>
  <c r="G35" i="1"/>
  <c r="R34" i="1"/>
  <c r="Q34" i="1"/>
  <c r="G34" i="1"/>
  <c r="R33" i="1"/>
  <c r="Q33" i="1"/>
  <c r="G33" i="1"/>
  <c r="R32" i="1"/>
  <c r="Q32" i="1"/>
  <c r="G32" i="1"/>
  <c r="R31" i="1"/>
  <c r="Q31" i="1"/>
  <c r="G31" i="1"/>
  <c r="R30" i="1"/>
  <c r="Q30" i="1"/>
  <c r="G30" i="1"/>
  <c r="R29" i="1"/>
  <c r="Q29" i="1"/>
  <c r="G29" i="1"/>
  <c r="R28" i="1"/>
  <c r="Q28" i="1"/>
  <c r="G28" i="1"/>
  <c r="R27" i="1"/>
  <c r="Q27" i="1"/>
  <c r="G27" i="1"/>
  <c r="R26" i="1"/>
  <c r="Q26" i="1"/>
  <c r="G26" i="1"/>
  <c r="R25" i="1"/>
  <c r="Q25" i="1"/>
  <c r="G25" i="1"/>
  <c r="R24" i="1"/>
  <c r="Q24" i="1"/>
  <c r="G24" i="1"/>
  <c r="R23" i="1"/>
  <c r="Q23" i="1"/>
  <c r="G23" i="1"/>
  <c r="R22" i="1"/>
  <c r="Q22" i="1"/>
  <c r="G22" i="1"/>
  <c r="R21" i="1"/>
  <c r="Q21" i="1"/>
  <c r="G21" i="1"/>
  <c r="R20" i="1"/>
  <c r="Q20" i="1"/>
  <c r="G20" i="1"/>
  <c r="R19" i="1"/>
  <c r="Q19" i="1"/>
  <c r="G19" i="1"/>
  <c r="R18" i="1"/>
  <c r="Q18" i="1"/>
  <c r="G18" i="1"/>
  <c r="R17" i="1"/>
  <c r="Q17" i="1"/>
  <c r="G17" i="1"/>
  <c r="R16" i="1"/>
  <c r="Q16" i="1"/>
  <c r="G16" i="1"/>
  <c r="R15" i="1"/>
  <c r="Q15" i="1"/>
  <c r="G15" i="1"/>
  <c r="R14" i="1"/>
  <c r="Q14" i="1"/>
  <c r="G14" i="1"/>
  <c r="R13" i="1"/>
  <c r="Q13" i="1"/>
  <c r="G13" i="1"/>
  <c r="R12" i="1"/>
  <c r="Q12" i="1"/>
  <c r="G12" i="1"/>
  <c r="R11" i="1"/>
  <c r="Q11" i="1"/>
  <c r="G11" i="1"/>
  <c r="R10" i="1"/>
  <c r="Q10" i="1"/>
  <c r="G10" i="1"/>
  <c r="R9" i="1"/>
  <c r="Q9" i="1"/>
  <c r="G9" i="1"/>
  <c r="R8" i="1"/>
  <c r="Q8" i="1"/>
  <c r="G8" i="1"/>
  <c r="R7" i="1"/>
  <c r="Q7" i="1"/>
  <c r="G7" i="1"/>
  <c r="R6" i="1"/>
  <c r="Q6" i="1"/>
  <c r="G6" i="1"/>
  <c r="G89" i="1" l="1"/>
  <c r="G5" i="1"/>
  <c r="O95" i="1" l="1"/>
  <c r="J95" i="1"/>
  <c r="I95" i="1"/>
  <c r="H95" i="1"/>
  <c r="G95" i="1"/>
  <c r="O84" i="1"/>
  <c r="J84" i="1"/>
  <c r="I84" i="1"/>
  <c r="H84" i="1"/>
  <c r="G84" i="1"/>
  <c r="R95" i="1" l="1"/>
  <c r="R89" i="1"/>
  <c r="R84" i="1"/>
  <c r="R5" i="1"/>
  <c r="O97" i="1"/>
  <c r="I97" i="1"/>
  <c r="H97" i="1"/>
  <c r="J97" i="1"/>
  <c r="G97" i="1"/>
  <c r="Q95" i="1"/>
  <c r="Q89" i="1"/>
  <c r="Q84" i="1"/>
  <c r="Q5" i="1"/>
  <c r="Q97" i="1" l="1"/>
  <c r="R97" i="1"/>
</calcChain>
</file>

<file path=xl/sharedStrings.xml><?xml version="1.0" encoding="utf-8"?>
<sst xmlns="http://schemas.openxmlformats.org/spreadsheetml/2006/main" count="279" uniqueCount="129">
  <si>
    <t>INVERSIÓN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</si>
  <si>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</si>
  <si>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</si>
  <si>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</si>
  <si>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</si>
  <si>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</si>
  <si>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E0001</t>
  </si>
  <si>
    <t>RECUR DISPONIB A TRAV D GESTI D PRIMER ORD D GOB</t>
  </si>
  <si>
    <t>MUEBLES DE OFICINA Y ESTANTERIA</t>
  </si>
  <si>
    <t>OTROS MOBILIARIOS Y EQUIPOS DE ADMINISTRACION</t>
  </si>
  <si>
    <t>E0002</t>
  </si>
  <si>
    <t>DISPONIB D ATENC CIUDAD MEDIAN PROG AYUD</t>
  </si>
  <si>
    <t>EQUIPO DE COMPUTO Y DE TECNOLOGIAS DE LA INFORMAC</t>
  </si>
  <si>
    <t>VEHICULOS Y EQUIPO TERRESTRE</t>
  </si>
  <si>
    <t>SIST DE AIRE ACON, CALEFACC Y DE REFR INDUS Y COM</t>
  </si>
  <si>
    <t>SOFTWARE</t>
  </si>
  <si>
    <t>E0003</t>
  </si>
  <si>
    <t>TOMA D DESICI ACERT MED SESION D AYUNT Y MESA TRAB</t>
  </si>
  <si>
    <t>E0004</t>
  </si>
  <si>
    <t>OBJETIV INSTUCIO LOGRAD A TRAV DE LA NORM CORRECTA</t>
  </si>
  <si>
    <t>E0005</t>
  </si>
  <si>
    <t>APLIC EFIC EN EL MAN DEL RECUR MED TERM NORM APLIC</t>
  </si>
  <si>
    <t>OTROS EQUIPOS</t>
  </si>
  <si>
    <t>E0006</t>
  </si>
  <si>
    <t>DISPON D MEJ OBR Y SERV ATRAV D LA VAL Y COB CATAS</t>
  </si>
  <si>
    <t>E0007</t>
  </si>
  <si>
    <t>DISP INF SOB ACC PROG, ESTRA Y TRAB D ADMI MED DIF</t>
  </si>
  <si>
    <t>EQUIPO DE COMUNICACION Y TELECOMUNICACION</t>
  </si>
  <si>
    <t>E0008</t>
  </si>
  <si>
    <t>E0009</t>
  </si>
  <si>
    <t>E0010</t>
  </si>
  <si>
    <t>IGUALD D GEN A TRAV D PROMOS D LOS DERE DE LAS MUJ</t>
  </si>
  <si>
    <t>E0011</t>
  </si>
  <si>
    <t>DISPONIB DE APOYO CIUDAD MED PERSON CAP OTOR ASES</t>
  </si>
  <si>
    <t>E0012</t>
  </si>
  <si>
    <t>DISPON D INF SOB EFEC CLIM A TRAV D ACC Q AYU MITI</t>
  </si>
  <si>
    <t>HERRAMIENTAS Y MAQUINAS-HERRAMIENTA</t>
  </si>
  <si>
    <t>E0013</t>
  </si>
  <si>
    <t>CALID D VIDA D HABIT MEDI IMP ACTIV FISIC Y DEPORT</t>
  </si>
  <si>
    <t>BIENES ARTISTICOS, CULTURALES Y CIENTIFICOS</t>
  </si>
  <si>
    <t>EQUIPOS Y APARATOS AUDIOVISUALES</t>
  </si>
  <si>
    <t>E0014</t>
  </si>
  <si>
    <t>ACCES D ART,CULT MED LA PART D LA CIUD EVENT CULT</t>
  </si>
  <si>
    <t>CAMARAS FOTOGRAFICAS Y DE VIDEO</t>
  </si>
  <si>
    <t>OTRO MOBILIARIO Y EQUIPO EDUCACIONAL Y RECREATIVO</t>
  </si>
  <si>
    <t>E0015</t>
  </si>
  <si>
    <t>PARTICIP ESTUDI EN EVENT EDUCAT MEDI ACCI D INTER</t>
  </si>
  <si>
    <t>E0016</t>
  </si>
  <si>
    <t>E0017</t>
  </si>
  <si>
    <t>DISMIN D EFECT CAMB CLIM MED PROG Q PERM IMPL MED</t>
  </si>
  <si>
    <t>E0018</t>
  </si>
  <si>
    <t>CALI D VID D PROD RUR ATRAV D IMP D CON Y ENT D EQ</t>
  </si>
  <si>
    <t>E0019</t>
  </si>
  <si>
    <t>E001901</t>
  </si>
  <si>
    <t>E0020</t>
  </si>
  <si>
    <t>E0021</t>
  </si>
  <si>
    <t>ATENC D FORM D VIOL MED ACCI TRANSV P PREV Y ATEN</t>
  </si>
  <si>
    <t>LICENCIAS INFORMATICAS E INTELECTUALES</t>
  </si>
  <si>
    <t>E0022</t>
  </si>
  <si>
    <t>MEJ EN L SEG D CIUD MED ESTR Q IMPL CORRESP C VIAL</t>
  </si>
  <si>
    <t>E0023</t>
  </si>
  <si>
    <t>SEGUR DE CIUDAD A TRAV D INTRUM DE DETEC D RIESGO</t>
  </si>
  <si>
    <t>E0024</t>
  </si>
  <si>
    <t>UNION FAMIL DE LINE DIR MED PROG CON ORGAN MIGRAN</t>
  </si>
  <si>
    <t>M0001</t>
  </si>
  <si>
    <t>MAQUINARIA Y EQUIPO AGROPECUARIO</t>
  </si>
  <si>
    <t>O0001</t>
  </si>
  <si>
    <t>P0001</t>
  </si>
  <si>
    <t>DIPONIB D OBRAS DE CALID MED PLANIF DEL PROG INVER</t>
  </si>
  <si>
    <t>DIV DE TERRENOS Y CONSTR DE OBRAS DE URBANIZACION</t>
  </si>
  <si>
    <t>E001902</t>
  </si>
  <si>
    <t>APLIC EFIC DEL PROGR DE INV EN BEN COM</t>
  </si>
  <si>
    <t>CONS D OBRS P EL ABS DE AGUA, PETRO, GS, ELE Y TEL</t>
  </si>
  <si>
    <t>CONSTRUCCION DE VIAS DE COMUNICACION</t>
  </si>
  <si>
    <t>Municipio de Villagrán, Gto.
Programas y Proyectos de Inversión
Del 1 de Enero al 31 de Marzo de 2023</t>
  </si>
  <si>
    <t>CLAVE DEL PROGRAMA/PROYECTO</t>
  </si>
  <si>
    <t>NOMBRE</t>
  </si>
  <si>
    <t>GEST REC PRI ORD GOB</t>
  </si>
  <si>
    <t>ATENC CIUD PROG AYUD</t>
  </si>
  <si>
    <t>TOMA DESC MED SESION</t>
  </si>
  <si>
    <t>OBJET INSTU LOG NORM</t>
  </si>
  <si>
    <t>EFIC. MANEJ CONT REC</t>
  </si>
  <si>
    <t>PERSON EFIC LAB ADMI</t>
  </si>
  <si>
    <t>APLICA D NORM Y REGL</t>
  </si>
  <si>
    <t>RECAUD IMP S PATRIMO</t>
  </si>
  <si>
    <t>MEC PLAN Y DESARR MPAL</t>
  </si>
  <si>
    <t>INF ACCIO Y TRAB ADM</t>
  </si>
  <si>
    <t>INF ADEC D L ADMINIS</t>
  </si>
  <si>
    <t>PROG Q INCREM COMER</t>
  </si>
  <si>
    <t>PROMOS DEREC MUJER V</t>
  </si>
  <si>
    <t>PERS Q BRIN ASE DERC</t>
  </si>
  <si>
    <t>ACTIVAC FISIC Y DEPO</t>
  </si>
  <si>
    <t>PART CIUDAD EVENT CULT</t>
  </si>
  <si>
    <t>PARTIC EDUCAT EVENTO</t>
  </si>
  <si>
    <t>ACCES A LA DEF JURID</t>
  </si>
  <si>
    <t>PROG P DISM CAMB CLIM</t>
  </si>
  <si>
    <t>IMPUL PROD  RUR FAM</t>
  </si>
  <si>
    <t>PLANIF D PROG INVERS</t>
  </si>
  <si>
    <t>SERVIC MPALES EFICIE</t>
  </si>
  <si>
    <t>PREV ATENC Y DET VIO</t>
  </si>
  <si>
    <t>ESTR IMP CORRES VIAL</t>
  </si>
  <si>
    <t xml:space="preserve">DETEC D RIESG P SEG </t>
  </si>
  <si>
    <t>PROG ORG MIG UNI FAM</t>
  </si>
  <si>
    <t>MEJOR PERCEP CIUD DE GEST ADM MUN A TRAV  INF ADEC</t>
  </si>
  <si>
    <t>INCREM D NIV SOCIEC  A TRAV PROG Q PERM COMER FORM</t>
  </si>
  <si>
    <t>DISPON DEFEN JUR A CIUDAD  MEDIAN DIFUC D L ACCESA</t>
  </si>
  <si>
    <t>DISPON EFIC D SERV MUN MED LOG Q SATISF L NEC CIUD</t>
  </si>
  <si>
    <t>CONTROL D PROC ADM MEDI LA APLIC DE NORM Y REGLAME</t>
  </si>
  <si>
    <t>EFICIEN TRAB PERSO LAB ADMIN MED CAPACIT Y ACTUALI</t>
  </si>
  <si>
    <t xml:space="preserve">MEJOR CALI D VID D HABIT ATRAV D MEC D PLAN Y DES </t>
  </si>
  <si>
    <t>DESCRIPCION</t>
  </si>
  <si>
    <t>UR</t>
  </si>
  <si>
    <t>Aprobado</t>
  </si>
  <si>
    <t>Modificado</t>
  </si>
  <si>
    <t>Devengado</t>
  </si>
  <si>
    <t>Metas</t>
  </si>
  <si>
    <t>programado</t>
  </si>
  <si>
    <t>Modificaco</t>
  </si>
  <si>
    <t>Alcanzado</t>
  </si>
  <si>
    <t>unidad de medida</t>
  </si>
  <si>
    <t>% Avance Financiero</t>
  </si>
  <si>
    <t>%Avance Metas</t>
  </si>
  <si>
    <t>Devengado/Aprobado</t>
  </si>
  <si>
    <t>Devengado/Modificado</t>
  </si>
  <si>
    <t>Alcanzado/Programado</t>
  </si>
  <si>
    <t>Alcanzado Modificaco</t>
  </si>
  <si>
    <t>PZA</t>
  </si>
  <si>
    <t>-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</si>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</sst>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4" fillId="0" borderId="0" xfId="0" applyFont="1"/>
    <xf numFmtId="0" fontId="8" fillId="3" borderId="0" xfId="0" applyFont="1" applyFill="1" applyBorder="1" applyAlignment="1" applyProtection="1">
      <alignment horizontal="left" vertical="top" wrapText="1"/>
    </xf>
    <xf numFmtId="0" fontId="8" fillId="3" borderId="5" xfId="0" applyFont="1" applyFill="1" applyBorder="1" applyAlignment="1" applyProtection="1">
      <alignment horizontal="left" vertical="top" wrapText="1"/>
    </xf>
    <xf numFmtId="0" fontId="5" fillId="0" borderId="4" xfId="0" applyFont="1" applyBorder="1"/>
    <xf numFmtId="0" fontId="5" fillId="0" borderId="0" xfId="0" applyFont="1" applyBorder="1"/>
    <xf numFmtId="0" fontId="8" fillId="3" borderId="0" xfId="0" applyFont="1" applyFill="1" applyBorder="1" applyAlignment="1" applyProtection="1">
      <alignment horizontal="center" vertical="top" wrapText="1"/>
    </xf>
    <xf numFmtId="43" fontId="7" fillId="4" borderId="16" xfId="0" applyNumberFormat="1" applyFont="1" applyFill="1" applyBorder="1" applyAlignment="1" applyProtection="1">
      <alignment horizontal="right" vertical="center" wrapText="1"/>
    </xf>
    <xf numFmtId="9" fontId="7" fillId="4" borderId="16" xfId="2" applyFont="1" applyFill="1" applyBorder="1" applyAlignment="1" applyProtection="1">
      <alignment horizontal="center" vertical="top" wrapText="1"/>
    </xf>
    <xf numFmtId="9" fontId="7" fillId="4" borderId="17" xfId="2" applyFont="1" applyFill="1" applyBorder="1" applyAlignment="1" applyProtection="1">
      <alignment horizontal="center" vertical="top" wrapText="1"/>
    </xf>
    <xf numFmtId="43" fontId="7" fillId="5" borderId="16" xfId="0" applyNumberFormat="1" applyFont="1" applyFill="1" applyBorder="1" applyAlignment="1" applyProtection="1">
      <alignment horizontal="right" vertical="center" wrapText="1"/>
    </xf>
    <xf numFmtId="9" fontId="7" fillId="2" borderId="16" xfId="2" applyFont="1" applyFill="1" applyBorder="1" applyAlignment="1" applyProtection="1">
      <alignment horizontal="center" vertical="top" wrapText="1"/>
    </xf>
    <xf numFmtId="9" fontId="7" fillId="2" borderId="17" xfId="2" applyFont="1" applyFill="1" applyBorder="1" applyAlignment="1" applyProtection="1">
      <alignment horizontal="center" vertical="top" wrapText="1"/>
    </xf>
    <xf numFmtId="0" fontId="4" fillId="0" borderId="11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12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4" fillId="0" borderId="4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5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4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5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5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/>
    <xf numFmtId="0" fontId="5" fillId="0" borderId="18" xfId="0" applyFont="1" applyFill="1" applyBorder="1"/>
    <xf numFmtId="0" fontId="8" fillId="0" borderId="18" xfId="0" applyFont="1" applyFill="1" applyBorder="1" applyAlignment="1" applyProtection="1">
      <alignment horizontal="left" vertical="top" wrapText="1"/>
    </xf>
    <xf numFmtId="0" fontId="8" fillId="0" borderId="18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left" vertical="top" wrapText="1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1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7" fillId="4" borderId="16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3" xfId="3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vertical="top" wrapText="1"/>
    </xf>
    <xf numFmtId="44" fontId="8" fillId="0" borderId="0" xfId="1" applyNumberFormat="1" applyFont="1" applyFill="1" applyBorder="1" applyAlignment="1" applyProtection="1">
      <alignment vertical="top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left" vertical="center" wrapText="1"/>
    </xf>
    <xf numFmtId="43" fontId="7" fillId="4" borderId="19" xfId="0" applyNumberFormat="1" applyFont="1" applyFill="1" applyBorder="1" applyAlignment="1" applyProtection="1">
      <alignment horizontal="right" vertical="center" wrapText="1"/>
    </xf>
    <xf numFmtId="9" fontId="7" fillId="4" borderId="19" xfId="2" applyFont="1" applyFill="1" applyBorder="1" applyAlignment="1" applyProtection="1">
      <alignment horizontal="center" vertical="top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119637</xdr:colOff>
      <xdr:row>0</xdr:row>
      <xdr:rowOff>704850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0"/>
          <a:ext cx="681612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9"/>
  <sheetViews>
    <sheetView tabSelected="1" topLeftCell="A94" workbookViewId="0">
      <selection activeCell="M117" sqref="M117"/>
    </sheetView>
  </sheetViews>
  <sheetFormatPr baseColWidth="10" defaultColWidth="11.42578125" defaultRowHeight="12.75" x14ac:dyDescent="0.2"/>
  <cols>
    <col min="1" max="1" width="1.85546875" style="1" customWidth="1"/>
    <col min="2" max="2" width="8.140625" style="1" customWidth="1"/>
    <col min="3" max="3" width="18.7109375" style="1" customWidth="1"/>
    <col min="4" max="4" width="44" style="1" bestFit="1" customWidth="1"/>
    <col min="5" max="5" width="5.140625" style="20" customWidth="1"/>
    <col min="6" max="6" width="0.140625" style="1" hidden="1" customWidth="1"/>
    <col min="7" max="7" width="11.7109375" style="1" bestFit="1" customWidth="1"/>
    <col min="8" max="8" width="12.5703125" style="1" customWidth="1"/>
    <col min="9" max="9" width="12.28515625" style="1" hidden="1" customWidth="1"/>
    <col min="10" max="10" width="12.85546875" style="1" customWidth="1"/>
    <col min="11" max="12" width="12.28515625" style="1" customWidth="1"/>
    <col min="13" max="13" width="8.28515625" style="1" customWidth="1"/>
    <col min="14" max="14" width="12.28515625" style="1" customWidth="1"/>
    <col min="15" max="15" width="13.140625" style="1" customWidth="1"/>
    <col min="16" max="16" width="12.7109375" style="1" customWidth="1"/>
    <col min="17" max="17" width="9.140625" style="1" customWidth="1"/>
    <col min="18" max="18" width="7.5703125" style="1" customWidth="1"/>
    <col min="19" max="248" width="11.42578125" style="1"/>
    <col min="249" max="249" width="1.85546875" style="1" customWidth="1"/>
    <col min="250" max="250" width="9" style="1" customWidth="1"/>
    <col min="251" max="251" width="4.5703125" style="1" customWidth="1"/>
    <col min="252" max="252" width="44" style="1" bestFit="1" customWidth="1"/>
    <col min="253" max="253" width="10.140625" style="1" customWidth="1"/>
    <col min="254" max="254" width="42.85546875" style="1" customWidth="1"/>
    <col min="255" max="257" width="11.7109375" style="1" bestFit="1" customWidth="1"/>
    <col min="258" max="259" width="11.5703125" style="1" bestFit="1" customWidth="1"/>
    <col min="260" max="260" width="9.85546875" style="1" customWidth="1"/>
    <col min="261" max="261" width="9.7109375" style="1" customWidth="1"/>
    <col min="262" max="504" width="11.42578125" style="1"/>
    <col min="505" max="505" width="1.85546875" style="1" customWidth="1"/>
    <col min="506" max="506" width="9" style="1" customWidth="1"/>
    <col min="507" max="507" width="4.5703125" style="1" customWidth="1"/>
    <col min="508" max="508" width="44" style="1" bestFit="1" customWidth="1"/>
    <col min="509" max="509" width="10.140625" style="1" customWidth="1"/>
    <col min="510" max="510" width="42.85546875" style="1" customWidth="1"/>
    <col min="511" max="513" width="11.7109375" style="1" bestFit="1" customWidth="1"/>
    <col min="514" max="515" width="11.5703125" style="1" bestFit="1" customWidth="1"/>
    <col min="516" max="516" width="9.85546875" style="1" customWidth="1"/>
    <col min="517" max="517" width="9.7109375" style="1" customWidth="1"/>
    <col min="518" max="760" width="11.42578125" style="1"/>
    <col min="761" max="761" width="1.85546875" style="1" customWidth="1"/>
    <col min="762" max="762" width="9" style="1" customWidth="1"/>
    <col min="763" max="763" width="4.5703125" style="1" customWidth="1"/>
    <col min="764" max="764" width="44" style="1" bestFit="1" customWidth="1"/>
    <col min="765" max="765" width="10.140625" style="1" customWidth="1"/>
    <col min="766" max="766" width="42.85546875" style="1" customWidth="1"/>
    <col min="767" max="769" width="11.7109375" style="1" bestFit="1" customWidth="1"/>
    <col min="770" max="771" width="11.5703125" style="1" bestFit="1" customWidth="1"/>
    <col min="772" max="772" width="9.85546875" style="1" customWidth="1"/>
    <col min="773" max="773" width="9.7109375" style="1" customWidth="1"/>
    <col min="774" max="1016" width="11.42578125" style="1"/>
    <col min="1017" max="1017" width="1.85546875" style="1" customWidth="1"/>
    <col min="1018" max="1018" width="9" style="1" customWidth="1"/>
    <col min="1019" max="1019" width="4.5703125" style="1" customWidth="1"/>
    <col min="1020" max="1020" width="44" style="1" bestFit="1" customWidth="1"/>
    <col min="1021" max="1021" width="10.140625" style="1" customWidth="1"/>
    <col min="1022" max="1022" width="42.85546875" style="1" customWidth="1"/>
    <col min="1023" max="1025" width="11.7109375" style="1" bestFit="1" customWidth="1"/>
    <col min="1026" max="1027" width="11.5703125" style="1" bestFit="1" customWidth="1"/>
    <col min="1028" max="1028" width="9.85546875" style="1" customWidth="1"/>
    <col min="1029" max="1029" width="9.7109375" style="1" customWidth="1"/>
    <col min="1030" max="1272" width="11.42578125" style="1"/>
    <col min="1273" max="1273" width="1.85546875" style="1" customWidth="1"/>
    <col min="1274" max="1274" width="9" style="1" customWidth="1"/>
    <col min="1275" max="1275" width="4.5703125" style="1" customWidth="1"/>
    <col min="1276" max="1276" width="44" style="1" bestFit="1" customWidth="1"/>
    <col min="1277" max="1277" width="10.140625" style="1" customWidth="1"/>
    <col min="1278" max="1278" width="42.85546875" style="1" customWidth="1"/>
    <col min="1279" max="1281" width="11.7109375" style="1" bestFit="1" customWidth="1"/>
    <col min="1282" max="1283" width="11.5703125" style="1" bestFit="1" customWidth="1"/>
    <col min="1284" max="1284" width="9.85546875" style="1" customWidth="1"/>
    <col min="1285" max="1285" width="9.7109375" style="1" customWidth="1"/>
    <col min="1286" max="1528" width="11.42578125" style="1"/>
    <col min="1529" max="1529" width="1.85546875" style="1" customWidth="1"/>
    <col min="1530" max="1530" width="9" style="1" customWidth="1"/>
    <col min="1531" max="1531" width="4.5703125" style="1" customWidth="1"/>
    <col min="1532" max="1532" width="44" style="1" bestFit="1" customWidth="1"/>
    <col min="1533" max="1533" width="10.140625" style="1" customWidth="1"/>
    <col min="1534" max="1534" width="42.85546875" style="1" customWidth="1"/>
    <col min="1535" max="1537" width="11.7109375" style="1" bestFit="1" customWidth="1"/>
    <col min="1538" max="1539" width="11.5703125" style="1" bestFit="1" customWidth="1"/>
    <col min="1540" max="1540" width="9.85546875" style="1" customWidth="1"/>
    <col min="1541" max="1541" width="9.7109375" style="1" customWidth="1"/>
    <col min="1542" max="1784" width="11.42578125" style="1"/>
    <col min="1785" max="1785" width="1.85546875" style="1" customWidth="1"/>
    <col min="1786" max="1786" width="9" style="1" customWidth="1"/>
    <col min="1787" max="1787" width="4.5703125" style="1" customWidth="1"/>
    <col min="1788" max="1788" width="44" style="1" bestFit="1" customWidth="1"/>
    <col min="1789" max="1789" width="10.140625" style="1" customWidth="1"/>
    <col min="1790" max="1790" width="42.85546875" style="1" customWidth="1"/>
    <col min="1791" max="1793" width="11.7109375" style="1" bestFit="1" customWidth="1"/>
    <col min="1794" max="1795" width="11.5703125" style="1" bestFit="1" customWidth="1"/>
    <col min="1796" max="1796" width="9.85546875" style="1" customWidth="1"/>
    <col min="1797" max="1797" width="9.7109375" style="1" customWidth="1"/>
    <col min="1798" max="2040" width="11.42578125" style="1"/>
    <col min="2041" max="2041" width="1.85546875" style="1" customWidth="1"/>
    <col min="2042" max="2042" width="9" style="1" customWidth="1"/>
    <col min="2043" max="2043" width="4.5703125" style="1" customWidth="1"/>
    <col min="2044" max="2044" width="44" style="1" bestFit="1" customWidth="1"/>
    <col min="2045" max="2045" width="10.140625" style="1" customWidth="1"/>
    <col min="2046" max="2046" width="42.85546875" style="1" customWidth="1"/>
    <col min="2047" max="2049" width="11.7109375" style="1" bestFit="1" customWidth="1"/>
    <col min="2050" max="2051" width="11.5703125" style="1" bestFit="1" customWidth="1"/>
    <col min="2052" max="2052" width="9.85546875" style="1" customWidth="1"/>
    <col min="2053" max="2053" width="9.7109375" style="1" customWidth="1"/>
    <col min="2054" max="2296" width="11.42578125" style="1"/>
    <col min="2297" max="2297" width="1.85546875" style="1" customWidth="1"/>
    <col min="2298" max="2298" width="9" style="1" customWidth="1"/>
    <col min="2299" max="2299" width="4.5703125" style="1" customWidth="1"/>
    <col min="2300" max="2300" width="44" style="1" bestFit="1" customWidth="1"/>
    <col min="2301" max="2301" width="10.140625" style="1" customWidth="1"/>
    <col min="2302" max="2302" width="42.85546875" style="1" customWidth="1"/>
    <col min="2303" max="2305" width="11.7109375" style="1" bestFit="1" customWidth="1"/>
    <col min="2306" max="2307" width="11.5703125" style="1" bestFit="1" customWidth="1"/>
    <col min="2308" max="2308" width="9.85546875" style="1" customWidth="1"/>
    <col min="2309" max="2309" width="9.7109375" style="1" customWidth="1"/>
    <col min="2310" max="2552" width="11.42578125" style="1"/>
    <col min="2553" max="2553" width="1.85546875" style="1" customWidth="1"/>
    <col min="2554" max="2554" width="9" style="1" customWidth="1"/>
    <col min="2555" max="2555" width="4.5703125" style="1" customWidth="1"/>
    <col min="2556" max="2556" width="44" style="1" bestFit="1" customWidth="1"/>
    <col min="2557" max="2557" width="10.140625" style="1" customWidth="1"/>
    <col min="2558" max="2558" width="42.85546875" style="1" customWidth="1"/>
    <col min="2559" max="2561" width="11.7109375" style="1" bestFit="1" customWidth="1"/>
    <col min="2562" max="2563" width="11.5703125" style="1" bestFit="1" customWidth="1"/>
    <col min="2564" max="2564" width="9.85546875" style="1" customWidth="1"/>
    <col min="2565" max="2565" width="9.7109375" style="1" customWidth="1"/>
    <col min="2566" max="2808" width="11.42578125" style="1"/>
    <col min="2809" max="2809" width="1.85546875" style="1" customWidth="1"/>
    <col min="2810" max="2810" width="9" style="1" customWidth="1"/>
    <col min="2811" max="2811" width="4.5703125" style="1" customWidth="1"/>
    <col min="2812" max="2812" width="44" style="1" bestFit="1" customWidth="1"/>
    <col min="2813" max="2813" width="10.140625" style="1" customWidth="1"/>
    <col min="2814" max="2814" width="42.85546875" style="1" customWidth="1"/>
    <col min="2815" max="2817" width="11.7109375" style="1" bestFit="1" customWidth="1"/>
    <col min="2818" max="2819" width="11.5703125" style="1" bestFit="1" customWidth="1"/>
    <col min="2820" max="2820" width="9.85546875" style="1" customWidth="1"/>
    <col min="2821" max="2821" width="9.7109375" style="1" customWidth="1"/>
    <col min="2822" max="3064" width="11.42578125" style="1"/>
    <col min="3065" max="3065" width="1.85546875" style="1" customWidth="1"/>
    <col min="3066" max="3066" width="9" style="1" customWidth="1"/>
    <col min="3067" max="3067" width="4.5703125" style="1" customWidth="1"/>
    <col min="3068" max="3068" width="44" style="1" bestFit="1" customWidth="1"/>
    <col min="3069" max="3069" width="10.140625" style="1" customWidth="1"/>
    <col min="3070" max="3070" width="42.85546875" style="1" customWidth="1"/>
    <col min="3071" max="3073" width="11.7109375" style="1" bestFit="1" customWidth="1"/>
    <col min="3074" max="3075" width="11.5703125" style="1" bestFit="1" customWidth="1"/>
    <col min="3076" max="3076" width="9.85546875" style="1" customWidth="1"/>
    <col min="3077" max="3077" width="9.7109375" style="1" customWidth="1"/>
    <col min="3078" max="3320" width="11.42578125" style="1"/>
    <col min="3321" max="3321" width="1.85546875" style="1" customWidth="1"/>
    <col min="3322" max="3322" width="9" style="1" customWidth="1"/>
    <col min="3323" max="3323" width="4.5703125" style="1" customWidth="1"/>
    <col min="3324" max="3324" width="44" style="1" bestFit="1" customWidth="1"/>
    <col min="3325" max="3325" width="10.140625" style="1" customWidth="1"/>
    <col min="3326" max="3326" width="42.85546875" style="1" customWidth="1"/>
    <col min="3327" max="3329" width="11.7109375" style="1" bestFit="1" customWidth="1"/>
    <col min="3330" max="3331" width="11.5703125" style="1" bestFit="1" customWidth="1"/>
    <col min="3332" max="3332" width="9.85546875" style="1" customWidth="1"/>
    <col min="3333" max="3333" width="9.7109375" style="1" customWidth="1"/>
    <col min="3334" max="3576" width="11.42578125" style="1"/>
    <col min="3577" max="3577" width="1.85546875" style="1" customWidth="1"/>
    <col min="3578" max="3578" width="9" style="1" customWidth="1"/>
    <col min="3579" max="3579" width="4.5703125" style="1" customWidth="1"/>
    <col min="3580" max="3580" width="44" style="1" bestFit="1" customWidth="1"/>
    <col min="3581" max="3581" width="10.140625" style="1" customWidth="1"/>
    <col min="3582" max="3582" width="42.85546875" style="1" customWidth="1"/>
    <col min="3583" max="3585" width="11.7109375" style="1" bestFit="1" customWidth="1"/>
    <col min="3586" max="3587" width="11.5703125" style="1" bestFit="1" customWidth="1"/>
    <col min="3588" max="3588" width="9.85546875" style="1" customWidth="1"/>
    <col min="3589" max="3589" width="9.7109375" style="1" customWidth="1"/>
    <col min="3590" max="3832" width="11.42578125" style="1"/>
    <col min="3833" max="3833" width="1.85546875" style="1" customWidth="1"/>
    <col min="3834" max="3834" width="9" style="1" customWidth="1"/>
    <col min="3835" max="3835" width="4.5703125" style="1" customWidth="1"/>
    <col min="3836" max="3836" width="44" style="1" bestFit="1" customWidth="1"/>
    <col min="3837" max="3837" width="10.140625" style="1" customWidth="1"/>
    <col min="3838" max="3838" width="42.85546875" style="1" customWidth="1"/>
    <col min="3839" max="3841" width="11.7109375" style="1" bestFit="1" customWidth="1"/>
    <col min="3842" max="3843" width="11.5703125" style="1" bestFit="1" customWidth="1"/>
    <col min="3844" max="3844" width="9.85546875" style="1" customWidth="1"/>
    <col min="3845" max="3845" width="9.7109375" style="1" customWidth="1"/>
    <col min="3846" max="4088" width="11.42578125" style="1"/>
    <col min="4089" max="4089" width="1.85546875" style="1" customWidth="1"/>
    <col min="4090" max="4090" width="9" style="1" customWidth="1"/>
    <col min="4091" max="4091" width="4.5703125" style="1" customWidth="1"/>
    <col min="4092" max="4092" width="44" style="1" bestFit="1" customWidth="1"/>
    <col min="4093" max="4093" width="10.140625" style="1" customWidth="1"/>
    <col min="4094" max="4094" width="42.85546875" style="1" customWidth="1"/>
    <col min="4095" max="4097" width="11.7109375" style="1" bestFit="1" customWidth="1"/>
    <col min="4098" max="4099" width="11.5703125" style="1" bestFit="1" customWidth="1"/>
    <col min="4100" max="4100" width="9.85546875" style="1" customWidth="1"/>
    <col min="4101" max="4101" width="9.7109375" style="1" customWidth="1"/>
    <col min="4102" max="4344" width="11.42578125" style="1"/>
    <col min="4345" max="4345" width="1.85546875" style="1" customWidth="1"/>
    <col min="4346" max="4346" width="9" style="1" customWidth="1"/>
    <col min="4347" max="4347" width="4.5703125" style="1" customWidth="1"/>
    <col min="4348" max="4348" width="44" style="1" bestFit="1" customWidth="1"/>
    <col min="4349" max="4349" width="10.140625" style="1" customWidth="1"/>
    <col min="4350" max="4350" width="42.85546875" style="1" customWidth="1"/>
    <col min="4351" max="4353" width="11.7109375" style="1" bestFit="1" customWidth="1"/>
    <col min="4354" max="4355" width="11.5703125" style="1" bestFit="1" customWidth="1"/>
    <col min="4356" max="4356" width="9.85546875" style="1" customWidth="1"/>
    <col min="4357" max="4357" width="9.7109375" style="1" customWidth="1"/>
    <col min="4358" max="4600" width="11.42578125" style="1"/>
    <col min="4601" max="4601" width="1.85546875" style="1" customWidth="1"/>
    <col min="4602" max="4602" width="9" style="1" customWidth="1"/>
    <col min="4603" max="4603" width="4.5703125" style="1" customWidth="1"/>
    <col min="4604" max="4604" width="44" style="1" bestFit="1" customWidth="1"/>
    <col min="4605" max="4605" width="10.140625" style="1" customWidth="1"/>
    <col min="4606" max="4606" width="42.85546875" style="1" customWidth="1"/>
    <col min="4607" max="4609" width="11.7109375" style="1" bestFit="1" customWidth="1"/>
    <col min="4610" max="4611" width="11.5703125" style="1" bestFit="1" customWidth="1"/>
    <col min="4612" max="4612" width="9.85546875" style="1" customWidth="1"/>
    <col min="4613" max="4613" width="9.7109375" style="1" customWidth="1"/>
    <col min="4614" max="4856" width="11.42578125" style="1"/>
    <col min="4857" max="4857" width="1.85546875" style="1" customWidth="1"/>
    <col min="4858" max="4858" width="9" style="1" customWidth="1"/>
    <col min="4859" max="4859" width="4.5703125" style="1" customWidth="1"/>
    <col min="4860" max="4860" width="44" style="1" bestFit="1" customWidth="1"/>
    <col min="4861" max="4861" width="10.140625" style="1" customWidth="1"/>
    <col min="4862" max="4862" width="42.85546875" style="1" customWidth="1"/>
    <col min="4863" max="4865" width="11.7109375" style="1" bestFit="1" customWidth="1"/>
    <col min="4866" max="4867" width="11.5703125" style="1" bestFit="1" customWidth="1"/>
    <col min="4868" max="4868" width="9.85546875" style="1" customWidth="1"/>
    <col min="4869" max="4869" width="9.7109375" style="1" customWidth="1"/>
    <col min="4870" max="5112" width="11.42578125" style="1"/>
    <col min="5113" max="5113" width="1.85546875" style="1" customWidth="1"/>
    <col min="5114" max="5114" width="9" style="1" customWidth="1"/>
    <col min="5115" max="5115" width="4.5703125" style="1" customWidth="1"/>
    <col min="5116" max="5116" width="44" style="1" bestFit="1" customWidth="1"/>
    <col min="5117" max="5117" width="10.140625" style="1" customWidth="1"/>
    <col min="5118" max="5118" width="42.85546875" style="1" customWidth="1"/>
    <col min="5119" max="5121" width="11.7109375" style="1" bestFit="1" customWidth="1"/>
    <col min="5122" max="5123" width="11.5703125" style="1" bestFit="1" customWidth="1"/>
    <col min="5124" max="5124" width="9.85546875" style="1" customWidth="1"/>
    <col min="5125" max="5125" width="9.7109375" style="1" customWidth="1"/>
    <col min="5126" max="5368" width="11.42578125" style="1"/>
    <col min="5369" max="5369" width="1.85546875" style="1" customWidth="1"/>
    <col min="5370" max="5370" width="9" style="1" customWidth="1"/>
    <col min="5371" max="5371" width="4.5703125" style="1" customWidth="1"/>
    <col min="5372" max="5372" width="44" style="1" bestFit="1" customWidth="1"/>
    <col min="5373" max="5373" width="10.140625" style="1" customWidth="1"/>
    <col min="5374" max="5374" width="42.85546875" style="1" customWidth="1"/>
    <col min="5375" max="5377" width="11.7109375" style="1" bestFit="1" customWidth="1"/>
    <col min="5378" max="5379" width="11.5703125" style="1" bestFit="1" customWidth="1"/>
    <col min="5380" max="5380" width="9.85546875" style="1" customWidth="1"/>
    <col min="5381" max="5381" width="9.7109375" style="1" customWidth="1"/>
    <col min="5382" max="5624" width="11.42578125" style="1"/>
    <col min="5625" max="5625" width="1.85546875" style="1" customWidth="1"/>
    <col min="5626" max="5626" width="9" style="1" customWidth="1"/>
    <col min="5627" max="5627" width="4.5703125" style="1" customWidth="1"/>
    <col min="5628" max="5628" width="44" style="1" bestFit="1" customWidth="1"/>
    <col min="5629" max="5629" width="10.140625" style="1" customWidth="1"/>
    <col min="5630" max="5630" width="42.85546875" style="1" customWidth="1"/>
    <col min="5631" max="5633" width="11.7109375" style="1" bestFit="1" customWidth="1"/>
    <col min="5634" max="5635" width="11.5703125" style="1" bestFit="1" customWidth="1"/>
    <col min="5636" max="5636" width="9.85546875" style="1" customWidth="1"/>
    <col min="5637" max="5637" width="9.7109375" style="1" customWidth="1"/>
    <col min="5638" max="5880" width="11.42578125" style="1"/>
    <col min="5881" max="5881" width="1.85546875" style="1" customWidth="1"/>
    <col min="5882" max="5882" width="9" style="1" customWidth="1"/>
    <col min="5883" max="5883" width="4.5703125" style="1" customWidth="1"/>
    <col min="5884" max="5884" width="44" style="1" bestFit="1" customWidth="1"/>
    <col min="5885" max="5885" width="10.140625" style="1" customWidth="1"/>
    <col min="5886" max="5886" width="42.85546875" style="1" customWidth="1"/>
    <col min="5887" max="5889" width="11.7109375" style="1" bestFit="1" customWidth="1"/>
    <col min="5890" max="5891" width="11.5703125" style="1" bestFit="1" customWidth="1"/>
    <col min="5892" max="5892" width="9.85546875" style="1" customWidth="1"/>
    <col min="5893" max="5893" width="9.7109375" style="1" customWidth="1"/>
    <col min="5894" max="6136" width="11.42578125" style="1"/>
    <col min="6137" max="6137" width="1.85546875" style="1" customWidth="1"/>
    <col min="6138" max="6138" width="9" style="1" customWidth="1"/>
    <col min="6139" max="6139" width="4.5703125" style="1" customWidth="1"/>
    <col min="6140" max="6140" width="44" style="1" bestFit="1" customWidth="1"/>
    <col min="6141" max="6141" width="10.140625" style="1" customWidth="1"/>
    <col min="6142" max="6142" width="42.85546875" style="1" customWidth="1"/>
    <col min="6143" max="6145" width="11.7109375" style="1" bestFit="1" customWidth="1"/>
    <col min="6146" max="6147" width="11.5703125" style="1" bestFit="1" customWidth="1"/>
    <col min="6148" max="6148" width="9.85546875" style="1" customWidth="1"/>
    <col min="6149" max="6149" width="9.7109375" style="1" customWidth="1"/>
    <col min="6150" max="6392" width="11.42578125" style="1"/>
    <col min="6393" max="6393" width="1.85546875" style="1" customWidth="1"/>
    <col min="6394" max="6394" width="9" style="1" customWidth="1"/>
    <col min="6395" max="6395" width="4.5703125" style="1" customWidth="1"/>
    <col min="6396" max="6396" width="44" style="1" bestFit="1" customWidth="1"/>
    <col min="6397" max="6397" width="10.140625" style="1" customWidth="1"/>
    <col min="6398" max="6398" width="42.85546875" style="1" customWidth="1"/>
    <col min="6399" max="6401" width="11.7109375" style="1" bestFit="1" customWidth="1"/>
    <col min="6402" max="6403" width="11.5703125" style="1" bestFit="1" customWidth="1"/>
    <col min="6404" max="6404" width="9.85546875" style="1" customWidth="1"/>
    <col min="6405" max="6405" width="9.7109375" style="1" customWidth="1"/>
    <col min="6406" max="6648" width="11.42578125" style="1"/>
    <col min="6649" max="6649" width="1.85546875" style="1" customWidth="1"/>
    <col min="6650" max="6650" width="9" style="1" customWidth="1"/>
    <col min="6651" max="6651" width="4.5703125" style="1" customWidth="1"/>
    <col min="6652" max="6652" width="44" style="1" bestFit="1" customWidth="1"/>
    <col min="6653" max="6653" width="10.140625" style="1" customWidth="1"/>
    <col min="6654" max="6654" width="42.85546875" style="1" customWidth="1"/>
    <col min="6655" max="6657" width="11.7109375" style="1" bestFit="1" customWidth="1"/>
    <col min="6658" max="6659" width="11.5703125" style="1" bestFit="1" customWidth="1"/>
    <col min="6660" max="6660" width="9.85546875" style="1" customWidth="1"/>
    <col min="6661" max="6661" width="9.7109375" style="1" customWidth="1"/>
    <col min="6662" max="6904" width="11.42578125" style="1"/>
    <col min="6905" max="6905" width="1.85546875" style="1" customWidth="1"/>
    <col min="6906" max="6906" width="9" style="1" customWidth="1"/>
    <col min="6907" max="6907" width="4.5703125" style="1" customWidth="1"/>
    <col min="6908" max="6908" width="44" style="1" bestFit="1" customWidth="1"/>
    <col min="6909" max="6909" width="10.140625" style="1" customWidth="1"/>
    <col min="6910" max="6910" width="42.85546875" style="1" customWidth="1"/>
    <col min="6911" max="6913" width="11.7109375" style="1" bestFit="1" customWidth="1"/>
    <col min="6914" max="6915" width="11.5703125" style="1" bestFit="1" customWidth="1"/>
    <col min="6916" max="6916" width="9.85546875" style="1" customWidth="1"/>
    <col min="6917" max="6917" width="9.7109375" style="1" customWidth="1"/>
    <col min="6918" max="7160" width="11.42578125" style="1"/>
    <col min="7161" max="7161" width="1.85546875" style="1" customWidth="1"/>
    <col min="7162" max="7162" width="9" style="1" customWidth="1"/>
    <col min="7163" max="7163" width="4.5703125" style="1" customWidth="1"/>
    <col min="7164" max="7164" width="44" style="1" bestFit="1" customWidth="1"/>
    <col min="7165" max="7165" width="10.140625" style="1" customWidth="1"/>
    <col min="7166" max="7166" width="42.85546875" style="1" customWidth="1"/>
    <col min="7167" max="7169" width="11.7109375" style="1" bestFit="1" customWidth="1"/>
    <col min="7170" max="7171" width="11.5703125" style="1" bestFit="1" customWidth="1"/>
    <col min="7172" max="7172" width="9.85546875" style="1" customWidth="1"/>
    <col min="7173" max="7173" width="9.7109375" style="1" customWidth="1"/>
    <col min="7174" max="7416" width="11.42578125" style="1"/>
    <col min="7417" max="7417" width="1.85546875" style="1" customWidth="1"/>
    <col min="7418" max="7418" width="9" style="1" customWidth="1"/>
    <col min="7419" max="7419" width="4.5703125" style="1" customWidth="1"/>
    <col min="7420" max="7420" width="44" style="1" bestFit="1" customWidth="1"/>
    <col min="7421" max="7421" width="10.140625" style="1" customWidth="1"/>
    <col min="7422" max="7422" width="42.85546875" style="1" customWidth="1"/>
    <col min="7423" max="7425" width="11.7109375" style="1" bestFit="1" customWidth="1"/>
    <col min="7426" max="7427" width="11.5703125" style="1" bestFit="1" customWidth="1"/>
    <col min="7428" max="7428" width="9.85546875" style="1" customWidth="1"/>
    <col min="7429" max="7429" width="9.7109375" style="1" customWidth="1"/>
    <col min="7430" max="7672" width="11.42578125" style="1"/>
    <col min="7673" max="7673" width="1.85546875" style="1" customWidth="1"/>
    <col min="7674" max="7674" width="9" style="1" customWidth="1"/>
    <col min="7675" max="7675" width="4.5703125" style="1" customWidth="1"/>
    <col min="7676" max="7676" width="44" style="1" bestFit="1" customWidth="1"/>
    <col min="7677" max="7677" width="10.140625" style="1" customWidth="1"/>
    <col min="7678" max="7678" width="42.85546875" style="1" customWidth="1"/>
    <col min="7679" max="7681" width="11.7109375" style="1" bestFit="1" customWidth="1"/>
    <col min="7682" max="7683" width="11.5703125" style="1" bestFit="1" customWidth="1"/>
    <col min="7684" max="7684" width="9.85546875" style="1" customWidth="1"/>
    <col min="7685" max="7685" width="9.7109375" style="1" customWidth="1"/>
    <col min="7686" max="7928" width="11.42578125" style="1"/>
    <col min="7929" max="7929" width="1.85546875" style="1" customWidth="1"/>
    <col min="7930" max="7930" width="9" style="1" customWidth="1"/>
    <col min="7931" max="7931" width="4.5703125" style="1" customWidth="1"/>
    <col min="7932" max="7932" width="44" style="1" bestFit="1" customWidth="1"/>
    <col min="7933" max="7933" width="10.140625" style="1" customWidth="1"/>
    <col min="7934" max="7934" width="42.85546875" style="1" customWidth="1"/>
    <col min="7935" max="7937" width="11.7109375" style="1" bestFit="1" customWidth="1"/>
    <col min="7938" max="7939" width="11.5703125" style="1" bestFit="1" customWidth="1"/>
    <col min="7940" max="7940" width="9.85546875" style="1" customWidth="1"/>
    <col min="7941" max="7941" width="9.7109375" style="1" customWidth="1"/>
    <col min="7942" max="8184" width="11.42578125" style="1"/>
    <col min="8185" max="8185" width="1.85546875" style="1" customWidth="1"/>
    <col min="8186" max="8186" width="9" style="1" customWidth="1"/>
    <col min="8187" max="8187" width="4.5703125" style="1" customWidth="1"/>
    <col min="8188" max="8188" width="44" style="1" bestFit="1" customWidth="1"/>
    <col min="8189" max="8189" width="10.140625" style="1" customWidth="1"/>
    <col min="8190" max="8190" width="42.85546875" style="1" customWidth="1"/>
    <col min="8191" max="8193" width="11.7109375" style="1" bestFit="1" customWidth="1"/>
    <col min="8194" max="8195" width="11.5703125" style="1" bestFit="1" customWidth="1"/>
    <col min="8196" max="8196" width="9.85546875" style="1" customWidth="1"/>
    <col min="8197" max="8197" width="9.7109375" style="1" customWidth="1"/>
    <col min="8198" max="8440" width="11.42578125" style="1"/>
    <col min="8441" max="8441" width="1.85546875" style="1" customWidth="1"/>
    <col min="8442" max="8442" width="9" style="1" customWidth="1"/>
    <col min="8443" max="8443" width="4.5703125" style="1" customWidth="1"/>
    <col min="8444" max="8444" width="44" style="1" bestFit="1" customWidth="1"/>
    <col min="8445" max="8445" width="10.140625" style="1" customWidth="1"/>
    <col min="8446" max="8446" width="42.85546875" style="1" customWidth="1"/>
    <col min="8447" max="8449" width="11.7109375" style="1" bestFit="1" customWidth="1"/>
    <col min="8450" max="8451" width="11.5703125" style="1" bestFit="1" customWidth="1"/>
    <col min="8452" max="8452" width="9.85546875" style="1" customWidth="1"/>
    <col min="8453" max="8453" width="9.7109375" style="1" customWidth="1"/>
    <col min="8454" max="8696" width="11.42578125" style="1"/>
    <col min="8697" max="8697" width="1.85546875" style="1" customWidth="1"/>
    <col min="8698" max="8698" width="9" style="1" customWidth="1"/>
    <col min="8699" max="8699" width="4.5703125" style="1" customWidth="1"/>
    <col min="8700" max="8700" width="44" style="1" bestFit="1" customWidth="1"/>
    <col min="8701" max="8701" width="10.140625" style="1" customWidth="1"/>
    <col min="8702" max="8702" width="42.85546875" style="1" customWidth="1"/>
    <col min="8703" max="8705" width="11.7109375" style="1" bestFit="1" customWidth="1"/>
    <col min="8706" max="8707" width="11.5703125" style="1" bestFit="1" customWidth="1"/>
    <col min="8708" max="8708" width="9.85546875" style="1" customWidth="1"/>
    <col min="8709" max="8709" width="9.7109375" style="1" customWidth="1"/>
    <col min="8710" max="8952" width="11.42578125" style="1"/>
    <col min="8953" max="8953" width="1.85546875" style="1" customWidth="1"/>
    <col min="8954" max="8954" width="9" style="1" customWidth="1"/>
    <col min="8955" max="8955" width="4.5703125" style="1" customWidth="1"/>
    <col min="8956" max="8956" width="44" style="1" bestFit="1" customWidth="1"/>
    <col min="8957" max="8957" width="10.140625" style="1" customWidth="1"/>
    <col min="8958" max="8958" width="42.85546875" style="1" customWidth="1"/>
    <col min="8959" max="8961" width="11.7109375" style="1" bestFit="1" customWidth="1"/>
    <col min="8962" max="8963" width="11.5703125" style="1" bestFit="1" customWidth="1"/>
    <col min="8964" max="8964" width="9.85546875" style="1" customWidth="1"/>
    <col min="8965" max="8965" width="9.7109375" style="1" customWidth="1"/>
    <col min="8966" max="9208" width="11.42578125" style="1"/>
    <col min="9209" max="9209" width="1.85546875" style="1" customWidth="1"/>
    <col min="9210" max="9210" width="9" style="1" customWidth="1"/>
    <col min="9211" max="9211" width="4.5703125" style="1" customWidth="1"/>
    <col min="9212" max="9212" width="44" style="1" bestFit="1" customWidth="1"/>
    <col min="9213" max="9213" width="10.140625" style="1" customWidth="1"/>
    <col min="9214" max="9214" width="42.85546875" style="1" customWidth="1"/>
    <col min="9215" max="9217" width="11.7109375" style="1" bestFit="1" customWidth="1"/>
    <col min="9218" max="9219" width="11.5703125" style="1" bestFit="1" customWidth="1"/>
    <col min="9220" max="9220" width="9.85546875" style="1" customWidth="1"/>
    <col min="9221" max="9221" width="9.7109375" style="1" customWidth="1"/>
    <col min="9222" max="9464" width="11.42578125" style="1"/>
    <col min="9465" max="9465" width="1.85546875" style="1" customWidth="1"/>
    <col min="9466" max="9466" width="9" style="1" customWidth="1"/>
    <col min="9467" max="9467" width="4.5703125" style="1" customWidth="1"/>
    <col min="9468" max="9468" width="44" style="1" bestFit="1" customWidth="1"/>
    <col min="9469" max="9469" width="10.140625" style="1" customWidth="1"/>
    <col min="9470" max="9470" width="42.85546875" style="1" customWidth="1"/>
    <col min="9471" max="9473" width="11.7109375" style="1" bestFit="1" customWidth="1"/>
    <col min="9474" max="9475" width="11.5703125" style="1" bestFit="1" customWidth="1"/>
    <col min="9476" max="9476" width="9.85546875" style="1" customWidth="1"/>
    <col min="9477" max="9477" width="9.7109375" style="1" customWidth="1"/>
    <col min="9478" max="9720" width="11.42578125" style="1"/>
    <col min="9721" max="9721" width="1.85546875" style="1" customWidth="1"/>
    <col min="9722" max="9722" width="9" style="1" customWidth="1"/>
    <col min="9723" max="9723" width="4.5703125" style="1" customWidth="1"/>
    <col min="9724" max="9724" width="44" style="1" bestFit="1" customWidth="1"/>
    <col min="9725" max="9725" width="10.140625" style="1" customWidth="1"/>
    <col min="9726" max="9726" width="42.85546875" style="1" customWidth="1"/>
    <col min="9727" max="9729" width="11.7109375" style="1" bestFit="1" customWidth="1"/>
    <col min="9730" max="9731" width="11.5703125" style="1" bestFit="1" customWidth="1"/>
    <col min="9732" max="9732" width="9.85546875" style="1" customWidth="1"/>
    <col min="9733" max="9733" width="9.7109375" style="1" customWidth="1"/>
    <col min="9734" max="9976" width="11.42578125" style="1"/>
    <col min="9977" max="9977" width="1.85546875" style="1" customWidth="1"/>
    <col min="9978" max="9978" width="9" style="1" customWidth="1"/>
    <col min="9979" max="9979" width="4.5703125" style="1" customWidth="1"/>
    <col min="9980" max="9980" width="44" style="1" bestFit="1" customWidth="1"/>
    <col min="9981" max="9981" width="10.140625" style="1" customWidth="1"/>
    <col min="9982" max="9982" width="42.85546875" style="1" customWidth="1"/>
    <col min="9983" max="9985" width="11.7109375" style="1" bestFit="1" customWidth="1"/>
    <col min="9986" max="9987" width="11.5703125" style="1" bestFit="1" customWidth="1"/>
    <col min="9988" max="9988" width="9.85546875" style="1" customWidth="1"/>
    <col min="9989" max="9989" width="9.7109375" style="1" customWidth="1"/>
    <col min="9990" max="10232" width="11.42578125" style="1"/>
    <col min="10233" max="10233" width="1.85546875" style="1" customWidth="1"/>
    <col min="10234" max="10234" width="9" style="1" customWidth="1"/>
    <col min="10235" max="10235" width="4.5703125" style="1" customWidth="1"/>
    <col min="10236" max="10236" width="44" style="1" bestFit="1" customWidth="1"/>
    <col min="10237" max="10237" width="10.140625" style="1" customWidth="1"/>
    <col min="10238" max="10238" width="42.85546875" style="1" customWidth="1"/>
    <col min="10239" max="10241" width="11.7109375" style="1" bestFit="1" customWidth="1"/>
    <col min="10242" max="10243" width="11.5703125" style="1" bestFit="1" customWidth="1"/>
    <col min="10244" max="10244" width="9.85546875" style="1" customWidth="1"/>
    <col min="10245" max="10245" width="9.7109375" style="1" customWidth="1"/>
    <col min="10246" max="10488" width="11.42578125" style="1"/>
    <col min="10489" max="10489" width="1.85546875" style="1" customWidth="1"/>
    <col min="10490" max="10490" width="9" style="1" customWidth="1"/>
    <col min="10491" max="10491" width="4.5703125" style="1" customWidth="1"/>
    <col min="10492" max="10492" width="44" style="1" bestFit="1" customWidth="1"/>
    <col min="10493" max="10493" width="10.140625" style="1" customWidth="1"/>
    <col min="10494" max="10494" width="42.85546875" style="1" customWidth="1"/>
    <col min="10495" max="10497" width="11.7109375" style="1" bestFit="1" customWidth="1"/>
    <col min="10498" max="10499" width="11.5703125" style="1" bestFit="1" customWidth="1"/>
    <col min="10500" max="10500" width="9.85546875" style="1" customWidth="1"/>
    <col min="10501" max="10501" width="9.7109375" style="1" customWidth="1"/>
    <col min="10502" max="10744" width="11.42578125" style="1"/>
    <col min="10745" max="10745" width="1.85546875" style="1" customWidth="1"/>
    <col min="10746" max="10746" width="9" style="1" customWidth="1"/>
    <col min="10747" max="10747" width="4.5703125" style="1" customWidth="1"/>
    <col min="10748" max="10748" width="44" style="1" bestFit="1" customWidth="1"/>
    <col min="10749" max="10749" width="10.140625" style="1" customWidth="1"/>
    <col min="10750" max="10750" width="42.85546875" style="1" customWidth="1"/>
    <col min="10751" max="10753" width="11.7109375" style="1" bestFit="1" customWidth="1"/>
    <col min="10754" max="10755" width="11.5703125" style="1" bestFit="1" customWidth="1"/>
    <col min="10756" max="10756" width="9.85546875" style="1" customWidth="1"/>
    <col min="10757" max="10757" width="9.7109375" style="1" customWidth="1"/>
    <col min="10758" max="11000" width="11.42578125" style="1"/>
    <col min="11001" max="11001" width="1.85546875" style="1" customWidth="1"/>
    <col min="11002" max="11002" width="9" style="1" customWidth="1"/>
    <col min="11003" max="11003" width="4.5703125" style="1" customWidth="1"/>
    <col min="11004" max="11004" width="44" style="1" bestFit="1" customWidth="1"/>
    <col min="11005" max="11005" width="10.140625" style="1" customWidth="1"/>
    <col min="11006" max="11006" width="42.85546875" style="1" customWidth="1"/>
    <col min="11007" max="11009" width="11.7109375" style="1" bestFit="1" customWidth="1"/>
    <col min="11010" max="11011" width="11.5703125" style="1" bestFit="1" customWidth="1"/>
    <col min="11012" max="11012" width="9.85546875" style="1" customWidth="1"/>
    <col min="11013" max="11013" width="9.7109375" style="1" customWidth="1"/>
    <col min="11014" max="11256" width="11.42578125" style="1"/>
    <col min="11257" max="11257" width="1.85546875" style="1" customWidth="1"/>
    <col min="11258" max="11258" width="9" style="1" customWidth="1"/>
    <col min="11259" max="11259" width="4.5703125" style="1" customWidth="1"/>
    <col min="11260" max="11260" width="44" style="1" bestFit="1" customWidth="1"/>
    <col min="11261" max="11261" width="10.140625" style="1" customWidth="1"/>
    <col min="11262" max="11262" width="42.85546875" style="1" customWidth="1"/>
    <col min="11263" max="11265" width="11.7109375" style="1" bestFit="1" customWidth="1"/>
    <col min="11266" max="11267" width="11.5703125" style="1" bestFit="1" customWidth="1"/>
    <col min="11268" max="11268" width="9.85546875" style="1" customWidth="1"/>
    <col min="11269" max="11269" width="9.7109375" style="1" customWidth="1"/>
    <col min="11270" max="11512" width="11.42578125" style="1"/>
    <col min="11513" max="11513" width="1.85546875" style="1" customWidth="1"/>
    <col min="11514" max="11514" width="9" style="1" customWidth="1"/>
    <col min="11515" max="11515" width="4.5703125" style="1" customWidth="1"/>
    <col min="11516" max="11516" width="44" style="1" bestFit="1" customWidth="1"/>
    <col min="11517" max="11517" width="10.140625" style="1" customWidth="1"/>
    <col min="11518" max="11518" width="42.85546875" style="1" customWidth="1"/>
    <col min="11519" max="11521" width="11.7109375" style="1" bestFit="1" customWidth="1"/>
    <col min="11522" max="11523" width="11.5703125" style="1" bestFit="1" customWidth="1"/>
    <col min="11524" max="11524" width="9.85546875" style="1" customWidth="1"/>
    <col min="11525" max="11525" width="9.7109375" style="1" customWidth="1"/>
    <col min="11526" max="11768" width="11.42578125" style="1"/>
    <col min="11769" max="11769" width="1.85546875" style="1" customWidth="1"/>
    <col min="11770" max="11770" width="9" style="1" customWidth="1"/>
    <col min="11771" max="11771" width="4.5703125" style="1" customWidth="1"/>
    <col min="11772" max="11772" width="44" style="1" bestFit="1" customWidth="1"/>
    <col min="11773" max="11773" width="10.140625" style="1" customWidth="1"/>
    <col min="11774" max="11774" width="42.85546875" style="1" customWidth="1"/>
    <col min="11775" max="11777" width="11.7109375" style="1" bestFit="1" customWidth="1"/>
    <col min="11778" max="11779" width="11.5703125" style="1" bestFit="1" customWidth="1"/>
    <col min="11780" max="11780" width="9.85546875" style="1" customWidth="1"/>
    <col min="11781" max="11781" width="9.7109375" style="1" customWidth="1"/>
    <col min="11782" max="12024" width="11.42578125" style="1"/>
    <col min="12025" max="12025" width="1.85546875" style="1" customWidth="1"/>
    <col min="12026" max="12026" width="9" style="1" customWidth="1"/>
    <col min="12027" max="12027" width="4.5703125" style="1" customWidth="1"/>
    <col min="12028" max="12028" width="44" style="1" bestFit="1" customWidth="1"/>
    <col min="12029" max="12029" width="10.140625" style="1" customWidth="1"/>
    <col min="12030" max="12030" width="42.85546875" style="1" customWidth="1"/>
    <col min="12031" max="12033" width="11.7109375" style="1" bestFit="1" customWidth="1"/>
    <col min="12034" max="12035" width="11.5703125" style="1" bestFit="1" customWidth="1"/>
    <col min="12036" max="12036" width="9.85546875" style="1" customWidth="1"/>
    <col min="12037" max="12037" width="9.7109375" style="1" customWidth="1"/>
    <col min="12038" max="12280" width="11.42578125" style="1"/>
    <col min="12281" max="12281" width="1.85546875" style="1" customWidth="1"/>
    <col min="12282" max="12282" width="9" style="1" customWidth="1"/>
    <col min="12283" max="12283" width="4.5703125" style="1" customWidth="1"/>
    <col min="12284" max="12284" width="44" style="1" bestFit="1" customWidth="1"/>
    <col min="12285" max="12285" width="10.140625" style="1" customWidth="1"/>
    <col min="12286" max="12286" width="42.85546875" style="1" customWidth="1"/>
    <col min="12287" max="12289" width="11.7109375" style="1" bestFit="1" customWidth="1"/>
    <col min="12290" max="12291" width="11.5703125" style="1" bestFit="1" customWidth="1"/>
    <col min="12292" max="12292" width="9.85546875" style="1" customWidth="1"/>
    <col min="12293" max="12293" width="9.7109375" style="1" customWidth="1"/>
    <col min="12294" max="12536" width="11.42578125" style="1"/>
    <col min="12537" max="12537" width="1.85546875" style="1" customWidth="1"/>
    <col min="12538" max="12538" width="9" style="1" customWidth="1"/>
    <col min="12539" max="12539" width="4.5703125" style="1" customWidth="1"/>
    <col min="12540" max="12540" width="44" style="1" bestFit="1" customWidth="1"/>
    <col min="12541" max="12541" width="10.140625" style="1" customWidth="1"/>
    <col min="12542" max="12542" width="42.85546875" style="1" customWidth="1"/>
    <col min="12543" max="12545" width="11.7109375" style="1" bestFit="1" customWidth="1"/>
    <col min="12546" max="12547" width="11.5703125" style="1" bestFit="1" customWidth="1"/>
    <col min="12548" max="12548" width="9.85546875" style="1" customWidth="1"/>
    <col min="12549" max="12549" width="9.7109375" style="1" customWidth="1"/>
    <col min="12550" max="12792" width="11.42578125" style="1"/>
    <col min="12793" max="12793" width="1.85546875" style="1" customWidth="1"/>
    <col min="12794" max="12794" width="9" style="1" customWidth="1"/>
    <col min="12795" max="12795" width="4.5703125" style="1" customWidth="1"/>
    <col min="12796" max="12796" width="44" style="1" bestFit="1" customWidth="1"/>
    <col min="12797" max="12797" width="10.140625" style="1" customWidth="1"/>
    <col min="12798" max="12798" width="42.85546875" style="1" customWidth="1"/>
    <col min="12799" max="12801" width="11.7109375" style="1" bestFit="1" customWidth="1"/>
    <col min="12802" max="12803" width="11.5703125" style="1" bestFit="1" customWidth="1"/>
    <col min="12804" max="12804" width="9.85546875" style="1" customWidth="1"/>
    <col min="12805" max="12805" width="9.7109375" style="1" customWidth="1"/>
    <col min="12806" max="13048" width="11.42578125" style="1"/>
    <col min="13049" max="13049" width="1.85546875" style="1" customWidth="1"/>
    <col min="13050" max="13050" width="9" style="1" customWidth="1"/>
    <col min="13051" max="13051" width="4.5703125" style="1" customWidth="1"/>
    <col min="13052" max="13052" width="44" style="1" bestFit="1" customWidth="1"/>
    <col min="13053" max="13053" width="10.140625" style="1" customWidth="1"/>
    <col min="13054" max="13054" width="42.85546875" style="1" customWidth="1"/>
    <col min="13055" max="13057" width="11.7109375" style="1" bestFit="1" customWidth="1"/>
    <col min="13058" max="13059" width="11.5703125" style="1" bestFit="1" customWidth="1"/>
    <col min="13060" max="13060" width="9.85546875" style="1" customWidth="1"/>
    <col min="13061" max="13061" width="9.7109375" style="1" customWidth="1"/>
    <col min="13062" max="13304" width="11.42578125" style="1"/>
    <col min="13305" max="13305" width="1.85546875" style="1" customWidth="1"/>
    <col min="13306" max="13306" width="9" style="1" customWidth="1"/>
    <col min="13307" max="13307" width="4.5703125" style="1" customWidth="1"/>
    <col min="13308" max="13308" width="44" style="1" bestFit="1" customWidth="1"/>
    <col min="13309" max="13309" width="10.140625" style="1" customWidth="1"/>
    <col min="13310" max="13310" width="42.85546875" style="1" customWidth="1"/>
    <col min="13311" max="13313" width="11.7109375" style="1" bestFit="1" customWidth="1"/>
    <col min="13314" max="13315" width="11.5703125" style="1" bestFit="1" customWidth="1"/>
    <col min="13316" max="13316" width="9.85546875" style="1" customWidth="1"/>
    <col min="13317" max="13317" width="9.7109375" style="1" customWidth="1"/>
    <col min="13318" max="13560" width="11.42578125" style="1"/>
    <col min="13561" max="13561" width="1.85546875" style="1" customWidth="1"/>
    <col min="13562" max="13562" width="9" style="1" customWidth="1"/>
    <col min="13563" max="13563" width="4.5703125" style="1" customWidth="1"/>
    <col min="13564" max="13564" width="44" style="1" bestFit="1" customWidth="1"/>
    <col min="13565" max="13565" width="10.140625" style="1" customWidth="1"/>
    <col min="13566" max="13566" width="42.85546875" style="1" customWidth="1"/>
    <col min="13567" max="13569" width="11.7109375" style="1" bestFit="1" customWidth="1"/>
    <col min="13570" max="13571" width="11.5703125" style="1" bestFit="1" customWidth="1"/>
    <col min="13572" max="13572" width="9.85546875" style="1" customWidth="1"/>
    <col min="13573" max="13573" width="9.7109375" style="1" customWidth="1"/>
    <col min="13574" max="13816" width="11.42578125" style="1"/>
    <col min="13817" max="13817" width="1.85546875" style="1" customWidth="1"/>
    <col min="13818" max="13818" width="9" style="1" customWidth="1"/>
    <col min="13819" max="13819" width="4.5703125" style="1" customWidth="1"/>
    <col min="13820" max="13820" width="44" style="1" bestFit="1" customWidth="1"/>
    <col min="13821" max="13821" width="10.140625" style="1" customWidth="1"/>
    <col min="13822" max="13822" width="42.85546875" style="1" customWidth="1"/>
    <col min="13823" max="13825" width="11.7109375" style="1" bestFit="1" customWidth="1"/>
    <col min="13826" max="13827" width="11.5703125" style="1" bestFit="1" customWidth="1"/>
    <col min="13828" max="13828" width="9.85546875" style="1" customWidth="1"/>
    <col min="13829" max="13829" width="9.7109375" style="1" customWidth="1"/>
    <col min="13830" max="14072" width="11.42578125" style="1"/>
    <col min="14073" max="14073" width="1.85546875" style="1" customWidth="1"/>
    <col min="14074" max="14074" width="9" style="1" customWidth="1"/>
    <col min="14075" max="14075" width="4.5703125" style="1" customWidth="1"/>
    <col min="14076" max="14076" width="44" style="1" bestFit="1" customWidth="1"/>
    <col min="14077" max="14077" width="10.140625" style="1" customWidth="1"/>
    <col min="14078" max="14078" width="42.85546875" style="1" customWidth="1"/>
    <col min="14079" max="14081" width="11.7109375" style="1" bestFit="1" customWidth="1"/>
    <col min="14082" max="14083" width="11.5703125" style="1" bestFit="1" customWidth="1"/>
    <col min="14084" max="14084" width="9.85546875" style="1" customWidth="1"/>
    <col min="14085" max="14085" width="9.7109375" style="1" customWidth="1"/>
    <col min="14086" max="14328" width="11.42578125" style="1"/>
    <col min="14329" max="14329" width="1.85546875" style="1" customWidth="1"/>
    <col min="14330" max="14330" width="9" style="1" customWidth="1"/>
    <col min="14331" max="14331" width="4.5703125" style="1" customWidth="1"/>
    <col min="14332" max="14332" width="44" style="1" bestFit="1" customWidth="1"/>
    <col min="14333" max="14333" width="10.140625" style="1" customWidth="1"/>
    <col min="14334" max="14334" width="42.85546875" style="1" customWidth="1"/>
    <col min="14335" max="14337" width="11.7109375" style="1" bestFit="1" customWidth="1"/>
    <col min="14338" max="14339" width="11.5703125" style="1" bestFit="1" customWidth="1"/>
    <col min="14340" max="14340" width="9.85546875" style="1" customWidth="1"/>
    <col min="14341" max="14341" width="9.7109375" style="1" customWidth="1"/>
    <col min="14342" max="14584" width="11.42578125" style="1"/>
    <col min="14585" max="14585" width="1.85546875" style="1" customWidth="1"/>
    <col min="14586" max="14586" width="9" style="1" customWidth="1"/>
    <col min="14587" max="14587" width="4.5703125" style="1" customWidth="1"/>
    <col min="14588" max="14588" width="44" style="1" bestFit="1" customWidth="1"/>
    <col min="14589" max="14589" width="10.140625" style="1" customWidth="1"/>
    <col min="14590" max="14590" width="42.85546875" style="1" customWidth="1"/>
    <col min="14591" max="14593" width="11.7109375" style="1" bestFit="1" customWidth="1"/>
    <col min="14594" max="14595" width="11.5703125" style="1" bestFit="1" customWidth="1"/>
    <col min="14596" max="14596" width="9.85546875" style="1" customWidth="1"/>
    <col min="14597" max="14597" width="9.7109375" style="1" customWidth="1"/>
    <col min="14598" max="14840" width="11.42578125" style="1"/>
    <col min="14841" max="14841" width="1.85546875" style="1" customWidth="1"/>
    <col min="14842" max="14842" width="9" style="1" customWidth="1"/>
    <col min="14843" max="14843" width="4.5703125" style="1" customWidth="1"/>
    <col min="14844" max="14844" width="44" style="1" bestFit="1" customWidth="1"/>
    <col min="14845" max="14845" width="10.140625" style="1" customWidth="1"/>
    <col min="14846" max="14846" width="42.85546875" style="1" customWidth="1"/>
    <col min="14847" max="14849" width="11.7109375" style="1" bestFit="1" customWidth="1"/>
    <col min="14850" max="14851" width="11.5703125" style="1" bestFit="1" customWidth="1"/>
    <col min="14852" max="14852" width="9.85546875" style="1" customWidth="1"/>
    <col min="14853" max="14853" width="9.7109375" style="1" customWidth="1"/>
    <col min="14854" max="15096" width="11.42578125" style="1"/>
    <col min="15097" max="15097" width="1.85546875" style="1" customWidth="1"/>
    <col min="15098" max="15098" width="9" style="1" customWidth="1"/>
    <col min="15099" max="15099" width="4.5703125" style="1" customWidth="1"/>
    <col min="15100" max="15100" width="44" style="1" bestFit="1" customWidth="1"/>
    <col min="15101" max="15101" width="10.140625" style="1" customWidth="1"/>
    <col min="15102" max="15102" width="42.85546875" style="1" customWidth="1"/>
    <col min="15103" max="15105" width="11.7109375" style="1" bestFit="1" customWidth="1"/>
    <col min="15106" max="15107" width="11.5703125" style="1" bestFit="1" customWidth="1"/>
    <col min="15108" max="15108" width="9.85546875" style="1" customWidth="1"/>
    <col min="15109" max="15109" width="9.7109375" style="1" customWidth="1"/>
    <col min="15110" max="15352" width="11.42578125" style="1"/>
    <col min="15353" max="15353" width="1.85546875" style="1" customWidth="1"/>
    <col min="15354" max="15354" width="9" style="1" customWidth="1"/>
    <col min="15355" max="15355" width="4.5703125" style="1" customWidth="1"/>
    <col min="15356" max="15356" width="44" style="1" bestFit="1" customWidth="1"/>
    <col min="15357" max="15357" width="10.140625" style="1" customWidth="1"/>
    <col min="15358" max="15358" width="42.85546875" style="1" customWidth="1"/>
    <col min="15359" max="15361" width="11.7109375" style="1" bestFit="1" customWidth="1"/>
    <col min="15362" max="15363" width="11.5703125" style="1" bestFit="1" customWidth="1"/>
    <col min="15364" max="15364" width="9.85546875" style="1" customWidth="1"/>
    <col min="15365" max="15365" width="9.7109375" style="1" customWidth="1"/>
    <col min="15366" max="15608" width="11.42578125" style="1"/>
    <col min="15609" max="15609" width="1.85546875" style="1" customWidth="1"/>
    <col min="15610" max="15610" width="9" style="1" customWidth="1"/>
    <col min="15611" max="15611" width="4.5703125" style="1" customWidth="1"/>
    <col min="15612" max="15612" width="44" style="1" bestFit="1" customWidth="1"/>
    <col min="15613" max="15613" width="10.140625" style="1" customWidth="1"/>
    <col min="15614" max="15614" width="42.85546875" style="1" customWidth="1"/>
    <col min="15615" max="15617" width="11.7109375" style="1" bestFit="1" customWidth="1"/>
    <col min="15618" max="15619" width="11.5703125" style="1" bestFit="1" customWidth="1"/>
    <col min="15620" max="15620" width="9.85546875" style="1" customWidth="1"/>
    <col min="15621" max="15621" width="9.7109375" style="1" customWidth="1"/>
    <col min="15622" max="15864" width="11.42578125" style="1"/>
    <col min="15865" max="15865" width="1.85546875" style="1" customWidth="1"/>
    <col min="15866" max="15866" width="9" style="1" customWidth="1"/>
    <col min="15867" max="15867" width="4.5703125" style="1" customWidth="1"/>
    <col min="15868" max="15868" width="44" style="1" bestFit="1" customWidth="1"/>
    <col min="15869" max="15869" width="10.140625" style="1" customWidth="1"/>
    <col min="15870" max="15870" width="42.85546875" style="1" customWidth="1"/>
    <col min="15871" max="15873" width="11.7109375" style="1" bestFit="1" customWidth="1"/>
    <col min="15874" max="15875" width="11.5703125" style="1" bestFit="1" customWidth="1"/>
    <col min="15876" max="15876" width="9.85546875" style="1" customWidth="1"/>
    <col min="15877" max="15877" width="9.7109375" style="1" customWidth="1"/>
    <col min="15878" max="16120" width="11.42578125" style="1"/>
    <col min="16121" max="16121" width="1.85546875" style="1" customWidth="1"/>
    <col min="16122" max="16122" width="9" style="1" customWidth="1"/>
    <col min="16123" max="16123" width="4.5703125" style="1" customWidth="1"/>
    <col min="16124" max="16124" width="44" style="1" bestFit="1" customWidth="1"/>
    <col min="16125" max="16125" width="10.140625" style="1" customWidth="1"/>
    <col min="16126" max="16126" width="42.85546875" style="1" customWidth="1"/>
    <col min="16127" max="16129" width="11.7109375" style="1" bestFit="1" customWidth="1"/>
    <col min="16130" max="16131" width="11.5703125" style="1" bestFit="1" customWidth="1"/>
    <col min="16132" max="16132" width="9.85546875" style="1" customWidth="1"/>
    <col min="16133" max="16133" width="9.7109375" style="1" customWidth="1"/>
    <col min="16134" max="16384" width="11.42578125" style="1"/>
  </cols>
  <sheetData>
    <row r="1" spans="2:18" ht="57" customHeight="1" x14ac:dyDescent="0.2">
      <c r="B1" s="58" t="s">
        <v>74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</row>
    <row r="2" spans="2:18" ht="13.15" customHeight="1" x14ac:dyDescent="0.2">
      <c r="B2" s="67" t="s">
        <v>75</v>
      </c>
      <c r="C2" s="67" t="s">
        <v>76</v>
      </c>
      <c r="D2" s="67" t="s">
        <v>110</v>
      </c>
      <c r="E2" s="73" t="s">
        <v>111</v>
      </c>
      <c r="F2" s="61"/>
      <c r="G2" s="67" t="s">
        <v>0</v>
      </c>
      <c r="H2" s="67"/>
      <c r="I2" s="67"/>
      <c r="J2" s="67"/>
      <c r="K2" s="52" t="s">
        <v>115</v>
      </c>
      <c r="L2" s="52"/>
      <c r="M2" s="52"/>
      <c r="N2" s="68"/>
      <c r="O2" s="53" t="s">
        <v>120</v>
      </c>
      <c r="P2" s="66"/>
      <c r="Q2" s="67" t="s">
        <v>121</v>
      </c>
      <c r="R2" s="67"/>
    </row>
    <row r="3" spans="2:18" ht="52.5" customHeight="1" x14ac:dyDescent="0.2">
      <c r="B3" s="67"/>
      <c r="C3" s="67"/>
      <c r="D3" s="67"/>
      <c r="E3" s="74"/>
      <c r="F3" s="62"/>
      <c r="G3" s="63" t="s">
        <v>112</v>
      </c>
      <c r="H3" s="64" t="s">
        <v>113</v>
      </c>
      <c r="I3" s="65" t="s">
        <v>114</v>
      </c>
      <c r="J3" s="69" t="s">
        <v>114</v>
      </c>
      <c r="K3" s="69" t="s">
        <v>116</v>
      </c>
      <c r="L3" s="69" t="s">
        <v>117</v>
      </c>
      <c r="M3" s="69" t="s">
        <v>118</v>
      </c>
      <c r="N3" s="69" t="s">
        <v>119</v>
      </c>
      <c r="O3" s="65" t="s">
        <v>122</v>
      </c>
      <c r="P3" s="69" t="s">
        <v>123</v>
      </c>
      <c r="Q3" s="69" t="s">
        <v>124</v>
      </c>
      <c r="R3" s="70" t="s">
        <v>125</v>
      </c>
    </row>
    <row r="4" spans="2:18" ht="6.6" customHeight="1" x14ac:dyDescent="0.2">
      <c r="B4" s="23"/>
      <c r="C4" s="22"/>
      <c r="D4" s="22"/>
      <c r="E4" s="27"/>
      <c r="F4" s="28"/>
      <c r="G4" s="29"/>
      <c r="H4" s="29"/>
      <c r="I4" s="29"/>
      <c r="J4" s="29"/>
      <c r="K4" s="29"/>
      <c r="L4" s="29"/>
      <c r="M4" s="29"/>
      <c r="N4" s="29"/>
      <c r="O4" s="25"/>
      <c r="P4" s="25"/>
      <c r="Q4" s="25"/>
      <c r="R4" s="26"/>
    </row>
    <row r="5" spans="2:18" ht="16.5" customHeight="1" x14ac:dyDescent="0.2">
      <c r="B5" s="30" t="s">
        <v>6</v>
      </c>
      <c r="C5" s="31" t="s">
        <v>77</v>
      </c>
      <c r="D5" s="32" t="s">
        <v>7</v>
      </c>
      <c r="E5" s="27">
        <v>5110</v>
      </c>
      <c r="F5" s="28" t="s">
        <v>8</v>
      </c>
      <c r="G5" s="33">
        <f t="shared" ref="G5:G36" si="0">+H5</f>
        <v>34196.800000000003</v>
      </c>
      <c r="H5" s="34">
        <v>34196.800000000003</v>
      </c>
      <c r="I5" s="34">
        <v>34196.800000000003</v>
      </c>
      <c r="J5" s="34">
        <v>0</v>
      </c>
      <c r="K5" s="34">
        <v>34196.800000000003</v>
      </c>
      <c r="L5" s="34">
        <v>34196.800000000003</v>
      </c>
      <c r="M5" s="72">
        <f>+J5*100/L5</f>
        <v>0</v>
      </c>
      <c r="N5" s="28" t="s">
        <v>126</v>
      </c>
      <c r="O5" s="34">
        <v>0</v>
      </c>
      <c r="P5" s="34">
        <v>0</v>
      </c>
      <c r="Q5" s="35">
        <f>IFERROR(O5/H5,0)</f>
        <v>0</v>
      </c>
      <c r="R5" s="36">
        <f>IFERROR(O5/I5,0)</f>
        <v>0</v>
      </c>
    </row>
    <row r="6" spans="2:18" ht="16.5" customHeight="1" x14ac:dyDescent="0.2">
      <c r="B6" s="30"/>
      <c r="C6" s="31"/>
      <c r="D6" s="32"/>
      <c r="E6" s="27">
        <v>5190</v>
      </c>
      <c r="F6" s="28" t="s">
        <v>9</v>
      </c>
      <c r="G6" s="33">
        <f t="shared" si="0"/>
        <v>33872</v>
      </c>
      <c r="H6" s="34">
        <v>33872</v>
      </c>
      <c r="I6" s="34">
        <v>33872</v>
      </c>
      <c r="J6" s="34">
        <v>0</v>
      </c>
      <c r="K6" s="34">
        <v>33872</v>
      </c>
      <c r="L6" s="34">
        <v>33872</v>
      </c>
      <c r="M6" s="72">
        <f t="shared" ref="M6:M69" si="1">+J6*100/L6</f>
        <v>0</v>
      </c>
      <c r="N6" s="28" t="s">
        <v>126</v>
      </c>
      <c r="O6" s="34">
        <v>0</v>
      </c>
      <c r="P6" s="34">
        <v>0</v>
      </c>
      <c r="Q6" s="35">
        <f>IFERROR(O6/H6,0)</f>
        <v>0</v>
      </c>
      <c r="R6" s="36">
        <f>IFERROR(O6/I6,0)</f>
        <v>0</v>
      </c>
    </row>
    <row r="7" spans="2:18" ht="16.5" customHeight="1" x14ac:dyDescent="0.2">
      <c r="B7" s="30" t="s">
        <v>10</v>
      </c>
      <c r="C7" s="31" t="s">
        <v>78</v>
      </c>
      <c r="D7" s="32" t="s">
        <v>11</v>
      </c>
      <c r="E7" s="27">
        <v>5110</v>
      </c>
      <c r="F7" s="28" t="s">
        <v>8</v>
      </c>
      <c r="G7" s="33">
        <f t="shared" si="0"/>
        <v>5735.98</v>
      </c>
      <c r="H7" s="34">
        <v>5735.98</v>
      </c>
      <c r="I7" s="34">
        <v>5735.98</v>
      </c>
      <c r="J7" s="34">
        <v>0</v>
      </c>
      <c r="K7" s="34">
        <v>5735.98</v>
      </c>
      <c r="L7" s="34">
        <v>5735.98</v>
      </c>
      <c r="M7" s="72">
        <f t="shared" si="1"/>
        <v>0</v>
      </c>
      <c r="N7" s="28" t="s">
        <v>126</v>
      </c>
      <c r="O7" s="34">
        <v>0</v>
      </c>
      <c r="P7" s="34">
        <v>0</v>
      </c>
      <c r="Q7" s="35">
        <f>IFERROR(O7/H7,0)</f>
        <v>0</v>
      </c>
      <c r="R7" s="36">
        <f>IFERROR(O7/I7,0)</f>
        <v>0</v>
      </c>
    </row>
    <row r="8" spans="2:18" ht="16.5" customHeight="1" x14ac:dyDescent="0.2">
      <c r="B8" s="30"/>
      <c r="C8" s="31"/>
      <c r="D8" s="32"/>
      <c r="E8" s="27">
        <v>5150</v>
      </c>
      <c r="F8" s="28" t="s">
        <v>12</v>
      </c>
      <c r="G8" s="33">
        <f t="shared" si="0"/>
        <v>29227.360000000001</v>
      </c>
      <c r="H8" s="34">
        <v>29227.360000000001</v>
      </c>
      <c r="I8" s="34">
        <v>29227.360000000001</v>
      </c>
      <c r="J8" s="34">
        <v>0</v>
      </c>
      <c r="K8" s="34">
        <v>29227.360000000001</v>
      </c>
      <c r="L8" s="34">
        <v>29227.360000000001</v>
      </c>
      <c r="M8" s="72">
        <f t="shared" si="1"/>
        <v>0</v>
      </c>
      <c r="N8" s="28" t="s">
        <v>126</v>
      </c>
      <c r="O8" s="34">
        <v>0</v>
      </c>
      <c r="P8" s="34">
        <v>0</v>
      </c>
      <c r="Q8" s="35">
        <f>IFERROR(O8/H8,0)</f>
        <v>0</v>
      </c>
      <c r="R8" s="36">
        <f>IFERROR(O8/I8,0)</f>
        <v>0</v>
      </c>
    </row>
    <row r="9" spans="2:18" ht="16.5" customHeight="1" x14ac:dyDescent="0.2">
      <c r="B9" s="30"/>
      <c r="C9" s="31"/>
      <c r="D9" s="32"/>
      <c r="E9" s="27">
        <v>5410</v>
      </c>
      <c r="F9" s="28" t="s">
        <v>13</v>
      </c>
      <c r="G9" s="33">
        <f t="shared" si="0"/>
        <v>695000</v>
      </c>
      <c r="H9" s="34">
        <v>695000</v>
      </c>
      <c r="I9" s="34">
        <v>695000</v>
      </c>
      <c r="J9" s="34">
        <v>0</v>
      </c>
      <c r="K9" s="34">
        <v>695000</v>
      </c>
      <c r="L9" s="34">
        <v>695000</v>
      </c>
      <c r="M9" s="72">
        <f t="shared" si="1"/>
        <v>0</v>
      </c>
      <c r="N9" s="28" t="s">
        <v>126</v>
      </c>
      <c r="O9" s="34">
        <v>0</v>
      </c>
      <c r="P9" s="34">
        <v>0</v>
      </c>
      <c r="Q9" s="35">
        <f>IFERROR(O9/H9,0)</f>
        <v>0</v>
      </c>
      <c r="R9" s="36">
        <f>IFERROR(O9/I9,0)</f>
        <v>0</v>
      </c>
    </row>
    <row r="10" spans="2:18" ht="16.5" customHeight="1" x14ac:dyDescent="0.2">
      <c r="B10" s="30"/>
      <c r="C10" s="31"/>
      <c r="D10" s="32"/>
      <c r="E10" s="27">
        <v>5640</v>
      </c>
      <c r="F10" s="28" t="s">
        <v>14</v>
      </c>
      <c r="G10" s="33">
        <f t="shared" si="0"/>
        <v>8120</v>
      </c>
      <c r="H10" s="34">
        <v>8120</v>
      </c>
      <c r="I10" s="34">
        <v>8120</v>
      </c>
      <c r="J10" s="34">
        <v>0</v>
      </c>
      <c r="K10" s="34">
        <v>8120</v>
      </c>
      <c r="L10" s="34">
        <v>8120</v>
      </c>
      <c r="M10" s="72">
        <f t="shared" si="1"/>
        <v>0</v>
      </c>
      <c r="N10" s="28" t="s">
        <v>126</v>
      </c>
      <c r="O10" s="34">
        <v>0</v>
      </c>
      <c r="P10" s="34">
        <v>0</v>
      </c>
      <c r="Q10" s="35">
        <f>IFERROR(O10/H10,0)</f>
        <v>0</v>
      </c>
      <c r="R10" s="36">
        <f>IFERROR(O10/I10,0)</f>
        <v>0</v>
      </c>
    </row>
    <row r="11" spans="2:18" ht="16.5" customHeight="1" x14ac:dyDescent="0.2">
      <c r="B11" s="30"/>
      <c r="C11" s="31"/>
      <c r="D11" s="32"/>
      <c r="E11" s="27">
        <v>5910</v>
      </c>
      <c r="F11" s="28" t="s">
        <v>15</v>
      </c>
      <c r="G11" s="33">
        <f t="shared" si="0"/>
        <v>2001</v>
      </c>
      <c r="H11" s="34">
        <v>2001</v>
      </c>
      <c r="I11" s="34">
        <v>2001</v>
      </c>
      <c r="J11" s="34">
        <v>0</v>
      </c>
      <c r="K11" s="34">
        <v>2001</v>
      </c>
      <c r="L11" s="34">
        <v>2001</v>
      </c>
      <c r="M11" s="72">
        <f t="shared" si="1"/>
        <v>0</v>
      </c>
      <c r="N11" s="28" t="s">
        <v>126</v>
      </c>
      <c r="O11" s="34">
        <v>0</v>
      </c>
      <c r="P11" s="34">
        <v>0</v>
      </c>
      <c r="Q11" s="35">
        <f>IFERROR(O11/H11,0)</f>
        <v>0</v>
      </c>
      <c r="R11" s="36">
        <f>IFERROR(O11/I11,0)</f>
        <v>0</v>
      </c>
    </row>
    <row r="12" spans="2:18" ht="17.25" customHeight="1" x14ac:dyDescent="0.2">
      <c r="B12" s="30" t="s">
        <v>16</v>
      </c>
      <c r="C12" s="31" t="s">
        <v>79</v>
      </c>
      <c r="D12" s="32" t="s">
        <v>17</v>
      </c>
      <c r="E12" s="27">
        <v>5150</v>
      </c>
      <c r="F12" s="28" t="s">
        <v>12</v>
      </c>
      <c r="G12" s="33">
        <f t="shared" si="0"/>
        <v>29464.48</v>
      </c>
      <c r="H12" s="34">
        <v>29464.48</v>
      </c>
      <c r="I12" s="34">
        <v>29464.48</v>
      </c>
      <c r="J12" s="34">
        <v>0</v>
      </c>
      <c r="K12" s="34">
        <v>29464.48</v>
      </c>
      <c r="L12" s="34">
        <v>29464.48</v>
      </c>
      <c r="M12" s="72">
        <f t="shared" si="1"/>
        <v>0</v>
      </c>
      <c r="N12" s="28" t="s">
        <v>126</v>
      </c>
      <c r="O12" s="34">
        <v>0</v>
      </c>
      <c r="P12" s="34">
        <v>0</v>
      </c>
      <c r="Q12" s="35">
        <f>IFERROR(O12/H12,0)</f>
        <v>0</v>
      </c>
      <c r="R12" s="36">
        <f>IFERROR(O12/I12,0)</f>
        <v>0</v>
      </c>
    </row>
    <row r="13" spans="2:18" ht="24" customHeight="1" x14ac:dyDescent="0.2">
      <c r="B13" s="30" t="s">
        <v>18</v>
      </c>
      <c r="C13" s="31" t="s">
        <v>80</v>
      </c>
      <c r="D13" s="32" t="s">
        <v>19</v>
      </c>
      <c r="E13" s="27">
        <v>5150</v>
      </c>
      <c r="F13" s="28" t="s">
        <v>12</v>
      </c>
      <c r="G13" s="33">
        <f t="shared" si="0"/>
        <v>31500</v>
      </c>
      <c r="H13" s="34">
        <v>31500</v>
      </c>
      <c r="I13" s="34">
        <v>31500</v>
      </c>
      <c r="J13" s="34">
        <v>0</v>
      </c>
      <c r="K13" s="34">
        <v>31500</v>
      </c>
      <c r="L13" s="34">
        <v>31500</v>
      </c>
      <c r="M13" s="72">
        <f t="shared" si="1"/>
        <v>0</v>
      </c>
      <c r="N13" s="28" t="s">
        <v>126</v>
      </c>
      <c r="O13" s="34">
        <v>0</v>
      </c>
      <c r="P13" s="34">
        <v>0</v>
      </c>
      <c r="Q13" s="35">
        <f>IFERROR(O13/H13,0)</f>
        <v>0</v>
      </c>
      <c r="R13" s="36">
        <f>IFERROR(O13/I13,0)</f>
        <v>0</v>
      </c>
    </row>
    <row r="14" spans="2:18" ht="16.5" customHeight="1" x14ac:dyDescent="0.2">
      <c r="B14" s="30"/>
      <c r="C14" s="31"/>
      <c r="D14" s="32"/>
      <c r="E14" s="27">
        <v>5190</v>
      </c>
      <c r="F14" s="28" t="s">
        <v>9</v>
      </c>
      <c r="G14" s="33">
        <f t="shared" si="0"/>
        <v>7055.44</v>
      </c>
      <c r="H14" s="34">
        <v>7055.44</v>
      </c>
      <c r="I14" s="34">
        <v>7055.44</v>
      </c>
      <c r="J14" s="34">
        <v>0</v>
      </c>
      <c r="K14" s="34">
        <v>7055.44</v>
      </c>
      <c r="L14" s="34">
        <v>7055.44</v>
      </c>
      <c r="M14" s="72">
        <f t="shared" si="1"/>
        <v>0</v>
      </c>
      <c r="N14" s="28" t="s">
        <v>126</v>
      </c>
      <c r="O14" s="34">
        <v>0</v>
      </c>
      <c r="P14" s="34">
        <v>0</v>
      </c>
      <c r="Q14" s="35">
        <f>IFERROR(O14/H14,0)</f>
        <v>0</v>
      </c>
      <c r="R14" s="36">
        <f>IFERROR(O14/I14,0)</f>
        <v>0</v>
      </c>
    </row>
    <row r="15" spans="2:18" ht="16.5" customHeight="1" x14ac:dyDescent="0.2">
      <c r="B15" s="30"/>
      <c r="C15" s="31"/>
      <c r="D15" s="32"/>
      <c r="E15" s="27">
        <v>5640</v>
      </c>
      <c r="F15" s="28" t="s">
        <v>14</v>
      </c>
      <c r="G15" s="33">
        <f t="shared" si="0"/>
        <v>8584</v>
      </c>
      <c r="H15" s="34">
        <v>8584</v>
      </c>
      <c r="I15" s="34">
        <v>8584</v>
      </c>
      <c r="J15" s="34">
        <v>0</v>
      </c>
      <c r="K15" s="34">
        <v>8584</v>
      </c>
      <c r="L15" s="34">
        <v>8584</v>
      </c>
      <c r="M15" s="72">
        <f t="shared" si="1"/>
        <v>0</v>
      </c>
      <c r="N15" s="28" t="s">
        <v>126</v>
      </c>
      <c r="O15" s="34">
        <v>0</v>
      </c>
      <c r="P15" s="34">
        <v>0</v>
      </c>
      <c r="Q15" s="35">
        <f>IFERROR(O15/H15,0)</f>
        <v>0</v>
      </c>
      <c r="R15" s="36">
        <f>IFERROR(O15/I15,0)</f>
        <v>0</v>
      </c>
    </row>
    <row r="16" spans="2:18" ht="16.5" customHeight="1" x14ac:dyDescent="0.2">
      <c r="B16" s="30" t="s">
        <v>20</v>
      </c>
      <c r="C16" s="31" t="s">
        <v>81</v>
      </c>
      <c r="D16" s="32" t="s">
        <v>21</v>
      </c>
      <c r="E16" s="27">
        <v>5110</v>
      </c>
      <c r="F16" s="28" t="s">
        <v>8</v>
      </c>
      <c r="G16" s="33">
        <f t="shared" si="0"/>
        <v>25000</v>
      </c>
      <c r="H16" s="34">
        <v>25000</v>
      </c>
      <c r="I16" s="34">
        <v>25000</v>
      </c>
      <c r="J16" s="34">
        <v>1762.41</v>
      </c>
      <c r="K16" s="34">
        <v>25000</v>
      </c>
      <c r="L16" s="34">
        <v>25000</v>
      </c>
      <c r="M16" s="72">
        <f t="shared" si="1"/>
        <v>7.0496400000000001</v>
      </c>
      <c r="N16" s="28" t="s">
        <v>126</v>
      </c>
      <c r="O16" s="34">
        <v>1762.41</v>
      </c>
      <c r="P16" s="34">
        <v>1762.41</v>
      </c>
      <c r="Q16" s="35">
        <f>IFERROR(O16/H16,0)</f>
        <v>7.0496400000000001E-2</v>
      </c>
      <c r="R16" s="36">
        <f>IFERROR(O16/I16,0)</f>
        <v>7.0496400000000001E-2</v>
      </c>
    </row>
    <row r="17" spans="2:18" ht="16.5" customHeight="1" x14ac:dyDescent="0.2">
      <c r="B17" s="30"/>
      <c r="C17" s="31"/>
      <c r="D17" s="32"/>
      <c r="E17" s="27">
        <v>5150</v>
      </c>
      <c r="F17" s="28" t="s">
        <v>12</v>
      </c>
      <c r="G17" s="33">
        <f t="shared" si="0"/>
        <v>19970</v>
      </c>
      <c r="H17" s="34">
        <v>19970</v>
      </c>
      <c r="I17" s="34">
        <v>65970</v>
      </c>
      <c r="J17" s="34">
        <v>45045</v>
      </c>
      <c r="K17" s="34">
        <v>19970</v>
      </c>
      <c r="L17" s="34">
        <v>19970</v>
      </c>
      <c r="M17" s="72">
        <f t="shared" si="1"/>
        <v>225.5633450175263</v>
      </c>
      <c r="N17" s="28" t="s">
        <v>126</v>
      </c>
      <c r="O17" s="34">
        <v>45045</v>
      </c>
      <c r="P17" s="34">
        <v>45045</v>
      </c>
      <c r="Q17" s="35">
        <f>IFERROR(O17/H17,0)</f>
        <v>2.2556334501752628</v>
      </c>
      <c r="R17" s="36">
        <f>IFERROR(O17/I17,0)</f>
        <v>0.68281036834924969</v>
      </c>
    </row>
    <row r="18" spans="2:18" ht="16.5" customHeight="1" x14ac:dyDescent="0.2">
      <c r="B18" s="30"/>
      <c r="C18" s="31"/>
      <c r="D18" s="32"/>
      <c r="E18" s="27">
        <v>5190</v>
      </c>
      <c r="F18" s="28" t="s">
        <v>9</v>
      </c>
      <c r="G18" s="33">
        <f t="shared" si="0"/>
        <v>7000</v>
      </c>
      <c r="H18" s="34">
        <v>7000</v>
      </c>
      <c r="I18" s="34">
        <v>7000</v>
      </c>
      <c r="J18" s="34">
        <v>0</v>
      </c>
      <c r="K18" s="34">
        <v>7000</v>
      </c>
      <c r="L18" s="34">
        <v>7000</v>
      </c>
      <c r="M18" s="72">
        <f t="shared" si="1"/>
        <v>0</v>
      </c>
      <c r="N18" s="28" t="s">
        <v>126</v>
      </c>
      <c r="O18" s="34">
        <v>0</v>
      </c>
      <c r="P18" s="34">
        <v>0</v>
      </c>
      <c r="Q18" s="35">
        <f>IFERROR(O18/H18,0)</f>
        <v>0</v>
      </c>
      <c r="R18" s="36">
        <f>IFERROR(O18/I18,0)</f>
        <v>0</v>
      </c>
    </row>
    <row r="19" spans="2:18" ht="16.5" customHeight="1" x14ac:dyDescent="0.2">
      <c r="B19" s="30"/>
      <c r="C19" s="31"/>
      <c r="D19" s="32"/>
      <c r="E19" s="27">
        <v>5640</v>
      </c>
      <c r="F19" s="28" t="s">
        <v>14</v>
      </c>
      <c r="G19" s="33">
        <f t="shared" si="0"/>
        <v>10600</v>
      </c>
      <c r="H19" s="34">
        <v>10600</v>
      </c>
      <c r="I19" s="34">
        <v>10600</v>
      </c>
      <c r="J19" s="34">
        <v>0</v>
      </c>
      <c r="K19" s="34">
        <v>10600</v>
      </c>
      <c r="L19" s="34">
        <v>10600</v>
      </c>
      <c r="M19" s="72">
        <f t="shared" si="1"/>
        <v>0</v>
      </c>
      <c r="N19" s="28" t="s">
        <v>126</v>
      </c>
      <c r="O19" s="34">
        <v>0</v>
      </c>
      <c r="P19" s="34">
        <v>0</v>
      </c>
      <c r="Q19" s="35">
        <f>IFERROR(O19/H19,0)</f>
        <v>0</v>
      </c>
      <c r="R19" s="36">
        <f>IFERROR(O19/I19,0)</f>
        <v>0</v>
      </c>
    </row>
    <row r="20" spans="2:18" ht="16.5" customHeight="1" x14ac:dyDescent="0.2">
      <c r="B20" s="30"/>
      <c r="C20" s="31"/>
      <c r="D20" s="32"/>
      <c r="E20" s="27">
        <v>5690</v>
      </c>
      <c r="F20" s="28" t="s">
        <v>22</v>
      </c>
      <c r="G20" s="33">
        <f t="shared" si="0"/>
        <v>0</v>
      </c>
      <c r="H20" s="34">
        <v>0</v>
      </c>
      <c r="I20" s="34">
        <v>3100</v>
      </c>
      <c r="J20" s="34">
        <v>3100</v>
      </c>
      <c r="K20" s="34">
        <v>0</v>
      </c>
      <c r="L20" s="34">
        <v>0</v>
      </c>
      <c r="M20" s="72">
        <v>0</v>
      </c>
      <c r="N20" s="28" t="s">
        <v>126</v>
      </c>
      <c r="O20" s="34">
        <v>3100</v>
      </c>
      <c r="P20" s="34">
        <v>3100</v>
      </c>
      <c r="Q20" s="35">
        <f>IFERROR(O20/H20,0)</f>
        <v>0</v>
      </c>
      <c r="R20" s="36">
        <f>IFERROR(O20/I20,0)</f>
        <v>1</v>
      </c>
    </row>
    <row r="21" spans="2:18" ht="16.5" customHeight="1" x14ac:dyDescent="0.2">
      <c r="B21" s="30" t="s">
        <v>23</v>
      </c>
      <c r="C21" s="31" t="s">
        <v>84</v>
      </c>
      <c r="D21" s="32" t="s">
        <v>24</v>
      </c>
      <c r="E21" s="27">
        <v>5110</v>
      </c>
      <c r="F21" s="28" t="s">
        <v>8</v>
      </c>
      <c r="G21" s="33">
        <f t="shared" si="0"/>
        <v>21000</v>
      </c>
      <c r="H21" s="34">
        <v>21000</v>
      </c>
      <c r="I21" s="34">
        <v>21000</v>
      </c>
      <c r="J21" s="34">
        <v>0</v>
      </c>
      <c r="K21" s="34">
        <v>21000</v>
      </c>
      <c r="L21" s="34">
        <v>21000</v>
      </c>
      <c r="M21" s="72">
        <f t="shared" si="1"/>
        <v>0</v>
      </c>
      <c r="N21" s="28" t="s">
        <v>126</v>
      </c>
      <c r="O21" s="34">
        <v>0</v>
      </c>
      <c r="P21" s="34">
        <v>0</v>
      </c>
      <c r="Q21" s="35">
        <f>IFERROR(O21/H21,0)</f>
        <v>0</v>
      </c>
      <c r="R21" s="36">
        <f>IFERROR(O21/I21,0)</f>
        <v>0</v>
      </c>
    </row>
    <row r="22" spans="2:18" ht="16.5" customHeight="1" x14ac:dyDescent="0.2">
      <c r="B22" s="30"/>
      <c r="C22" s="31"/>
      <c r="D22" s="32"/>
      <c r="E22" s="27">
        <v>5150</v>
      </c>
      <c r="F22" s="28" t="s">
        <v>12</v>
      </c>
      <c r="G22" s="33">
        <f t="shared" si="0"/>
        <v>51632.76</v>
      </c>
      <c r="H22" s="34">
        <v>51632.76</v>
      </c>
      <c r="I22" s="34">
        <v>51632.76</v>
      </c>
      <c r="J22" s="34">
        <v>0</v>
      </c>
      <c r="K22" s="34">
        <v>51632.76</v>
      </c>
      <c r="L22" s="34">
        <v>51632.76</v>
      </c>
      <c r="M22" s="72">
        <f t="shared" si="1"/>
        <v>0</v>
      </c>
      <c r="N22" s="28" t="s">
        <v>126</v>
      </c>
      <c r="O22" s="34">
        <v>0</v>
      </c>
      <c r="P22" s="34">
        <v>0</v>
      </c>
      <c r="Q22" s="35">
        <f>IFERROR(O22/H22,0)</f>
        <v>0</v>
      </c>
      <c r="R22" s="36">
        <f>IFERROR(O22/I22,0)</f>
        <v>0</v>
      </c>
    </row>
    <row r="23" spans="2:18" ht="16.5" customHeight="1" x14ac:dyDescent="0.2">
      <c r="B23" s="30" t="s">
        <v>25</v>
      </c>
      <c r="C23" s="31" t="s">
        <v>86</v>
      </c>
      <c r="D23" s="32" t="s">
        <v>26</v>
      </c>
      <c r="E23" s="27">
        <v>5150</v>
      </c>
      <c r="F23" s="28" t="s">
        <v>12</v>
      </c>
      <c r="G23" s="33">
        <f t="shared" si="0"/>
        <v>47220.19</v>
      </c>
      <c r="H23" s="34">
        <v>47220.19</v>
      </c>
      <c r="I23" s="34">
        <v>47220.19</v>
      </c>
      <c r="J23" s="34">
        <v>0</v>
      </c>
      <c r="K23" s="34">
        <v>47220.19</v>
      </c>
      <c r="L23" s="34">
        <v>47220.19</v>
      </c>
      <c r="M23" s="72">
        <f t="shared" si="1"/>
        <v>0</v>
      </c>
      <c r="N23" s="28" t="s">
        <v>126</v>
      </c>
      <c r="O23" s="34">
        <v>0</v>
      </c>
      <c r="P23" s="34">
        <v>0</v>
      </c>
      <c r="Q23" s="35">
        <f>IFERROR(O23/H23,0)</f>
        <v>0</v>
      </c>
      <c r="R23" s="36">
        <f>IFERROR(O23/I23,0)</f>
        <v>0</v>
      </c>
    </row>
    <row r="24" spans="2:18" ht="16.5" customHeight="1" x14ac:dyDescent="0.2">
      <c r="B24" s="30"/>
      <c r="C24" s="31"/>
      <c r="D24" s="32"/>
      <c r="E24" s="27">
        <v>5650</v>
      </c>
      <c r="F24" s="28" t="s">
        <v>27</v>
      </c>
      <c r="G24" s="33">
        <f t="shared" si="0"/>
        <v>13604</v>
      </c>
      <c r="H24" s="34">
        <v>13604</v>
      </c>
      <c r="I24" s="34">
        <v>13604</v>
      </c>
      <c r="J24" s="34">
        <v>0</v>
      </c>
      <c r="K24" s="34">
        <v>13604</v>
      </c>
      <c r="L24" s="34">
        <v>13604</v>
      </c>
      <c r="M24" s="72">
        <f t="shared" si="1"/>
        <v>0</v>
      </c>
      <c r="N24" s="28" t="s">
        <v>126</v>
      </c>
      <c r="O24" s="34">
        <v>0</v>
      </c>
      <c r="P24" s="34">
        <v>0</v>
      </c>
      <c r="Q24" s="35">
        <f>IFERROR(O24/H24,0)</f>
        <v>0</v>
      </c>
      <c r="R24" s="36">
        <f>IFERROR(O24/I24,0)</f>
        <v>0</v>
      </c>
    </row>
    <row r="25" spans="2:18" ht="16.5" customHeight="1" x14ac:dyDescent="0.2">
      <c r="B25" s="30" t="s">
        <v>28</v>
      </c>
      <c r="C25" s="31" t="s">
        <v>87</v>
      </c>
      <c r="D25" s="32" t="s">
        <v>103</v>
      </c>
      <c r="E25" s="27">
        <v>5150</v>
      </c>
      <c r="F25" s="28" t="s">
        <v>12</v>
      </c>
      <c r="G25" s="33">
        <f t="shared" si="0"/>
        <v>26506.12</v>
      </c>
      <c r="H25" s="34">
        <v>26506.12</v>
      </c>
      <c r="I25" s="34">
        <v>26506.12</v>
      </c>
      <c r="J25" s="34">
        <v>0</v>
      </c>
      <c r="K25" s="34">
        <v>26506.12</v>
      </c>
      <c r="L25" s="34">
        <v>26506.12</v>
      </c>
      <c r="M25" s="72">
        <f t="shared" si="1"/>
        <v>0</v>
      </c>
      <c r="N25" s="28" t="s">
        <v>126</v>
      </c>
      <c r="O25" s="34">
        <v>0</v>
      </c>
      <c r="P25" s="34">
        <v>0</v>
      </c>
      <c r="Q25" s="35">
        <f>IFERROR(O25/H25,0)</f>
        <v>0</v>
      </c>
      <c r="R25" s="36">
        <f>IFERROR(O25/I25,0)</f>
        <v>0</v>
      </c>
    </row>
    <row r="26" spans="2:18" ht="16.5" customHeight="1" x14ac:dyDescent="0.2">
      <c r="B26" s="30" t="s">
        <v>29</v>
      </c>
      <c r="C26" s="31" t="s">
        <v>88</v>
      </c>
      <c r="D26" s="32" t="s">
        <v>104</v>
      </c>
      <c r="E26" s="27">
        <v>5150</v>
      </c>
      <c r="F26" s="28" t="s">
        <v>12</v>
      </c>
      <c r="G26" s="33">
        <f t="shared" si="0"/>
        <v>14936.16</v>
      </c>
      <c r="H26" s="34">
        <v>14936.16</v>
      </c>
      <c r="I26" s="34">
        <v>14936.16</v>
      </c>
      <c r="J26" s="34">
        <v>9256.7999999999993</v>
      </c>
      <c r="K26" s="34">
        <v>14936.16</v>
      </c>
      <c r="L26" s="34">
        <v>14936.16</v>
      </c>
      <c r="M26" s="72">
        <f t="shared" si="1"/>
        <v>61.975768872320586</v>
      </c>
      <c r="N26" s="28" t="s">
        <v>126</v>
      </c>
      <c r="O26" s="34">
        <v>9256.7999999999993</v>
      </c>
      <c r="P26" s="34">
        <v>9256.7999999999993</v>
      </c>
      <c r="Q26" s="35">
        <f>IFERROR(O26/H26,0)</f>
        <v>0.61975768872320591</v>
      </c>
      <c r="R26" s="36">
        <f>IFERROR(O26/I26,0)</f>
        <v>0.61975768872320591</v>
      </c>
    </row>
    <row r="27" spans="2:18" ht="16.5" customHeight="1" x14ac:dyDescent="0.2">
      <c r="B27" s="30" t="s">
        <v>30</v>
      </c>
      <c r="C27" s="31" t="s">
        <v>89</v>
      </c>
      <c r="D27" s="32" t="s">
        <v>31</v>
      </c>
      <c r="E27" s="27">
        <v>5150</v>
      </c>
      <c r="F27" s="28" t="s">
        <v>12</v>
      </c>
      <c r="G27" s="33">
        <f t="shared" si="0"/>
        <v>27000</v>
      </c>
      <c r="H27" s="34">
        <v>27000</v>
      </c>
      <c r="I27" s="34">
        <v>27000</v>
      </c>
      <c r="J27" s="34">
        <v>0</v>
      </c>
      <c r="K27" s="34">
        <v>27000</v>
      </c>
      <c r="L27" s="34">
        <v>27000</v>
      </c>
      <c r="M27" s="72">
        <f t="shared" si="1"/>
        <v>0</v>
      </c>
      <c r="N27" s="28" t="s">
        <v>126</v>
      </c>
      <c r="O27" s="34">
        <v>0</v>
      </c>
      <c r="P27" s="34">
        <v>0</v>
      </c>
      <c r="Q27" s="35">
        <f>IFERROR(O27/H27,0)</f>
        <v>0</v>
      </c>
      <c r="R27" s="36">
        <f>IFERROR(O27/I27,0)</f>
        <v>0</v>
      </c>
    </row>
    <row r="28" spans="2:18" ht="16.5" customHeight="1" x14ac:dyDescent="0.2">
      <c r="B28" s="30"/>
      <c r="C28" s="31"/>
      <c r="D28" s="32"/>
      <c r="E28" s="27">
        <v>5640</v>
      </c>
      <c r="F28" s="28" t="s">
        <v>14</v>
      </c>
      <c r="G28" s="33">
        <f t="shared" si="0"/>
        <v>2000</v>
      </c>
      <c r="H28" s="34">
        <v>2000</v>
      </c>
      <c r="I28" s="34">
        <v>2000</v>
      </c>
      <c r="J28" s="34">
        <v>0</v>
      </c>
      <c r="K28" s="34">
        <v>2000</v>
      </c>
      <c r="L28" s="34">
        <v>2000</v>
      </c>
      <c r="M28" s="72">
        <f t="shared" si="1"/>
        <v>0</v>
      </c>
      <c r="N28" s="28" t="s">
        <v>126</v>
      </c>
      <c r="O28" s="34">
        <v>0</v>
      </c>
      <c r="P28" s="34">
        <v>0</v>
      </c>
      <c r="Q28" s="35">
        <f>IFERROR(O28/H28,0)</f>
        <v>0</v>
      </c>
      <c r="R28" s="36">
        <f>IFERROR(O28/I28,0)</f>
        <v>0</v>
      </c>
    </row>
    <row r="29" spans="2:18" ht="16.5" customHeight="1" x14ac:dyDescent="0.2">
      <c r="B29" s="30" t="s">
        <v>32</v>
      </c>
      <c r="C29" s="31" t="s">
        <v>90</v>
      </c>
      <c r="D29" s="32" t="s">
        <v>33</v>
      </c>
      <c r="E29" s="27">
        <v>5150</v>
      </c>
      <c r="F29" s="28" t="s">
        <v>12</v>
      </c>
      <c r="G29" s="33">
        <f t="shared" si="0"/>
        <v>28221.200000000001</v>
      </c>
      <c r="H29" s="34">
        <v>28221.200000000001</v>
      </c>
      <c r="I29" s="34">
        <v>28221.200000000001</v>
      </c>
      <c r="J29" s="34">
        <v>0</v>
      </c>
      <c r="K29" s="34">
        <v>28221.200000000001</v>
      </c>
      <c r="L29" s="34">
        <v>28221.200000000001</v>
      </c>
      <c r="M29" s="72">
        <f t="shared" si="1"/>
        <v>0</v>
      </c>
      <c r="N29" s="28" t="s">
        <v>126</v>
      </c>
      <c r="O29" s="34">
        <v>0</v>
      </c>
      <c r="P29" s="34">
        <v>0</v>
      </c>
      <c r="Q29" s="35">
        <f>IFERROR(O29/H29,0)</f>
        <v>0</v>
      </c>
      <c r="R29" s="36">
        <f>IFERROR(O29/I29,0)</f>
        <v>0</v>
      </c>
    </row>
    <row r="30" spans="2:18" ht="16.5" customHeight="1" x14ac:dyDescent="0.2">
      <c r="B30" s="30" t="s">
        <v>34</v>
      </c>
      <c r="C30" s="31" t="s">
        <v>90</v>
      </c>
      <c r="D30" s="32" t="s">
        <v>35</v>
      </c>
      <c r="E30" s="27">
        <v>5150</v>
      </c>
      <c r="F30" s="28" t="s">
        <v>12</v>
      </c>
      <c r="G30" s="33">
        <f t="shared" si="0"/>
        <v>8000</v>
      </c>
      <c r="H30" s="34">
        <v>8000</v>
      </c>
      <c r="I30" s="34">
        <v>8000</v>
      </c>
      <c r="J30" s="34">
        <v>0</v>
      </c>
      <c r="K30" s="34">
        <v>8000</v>
      </c>
      <c r="L30" s="34">
        <v>8000</v>
      </c>
      <c r="M30" s="72">
        <f t="shared" si="1"/>
        <v>0</v>
      </c>
      <c r="N30" s="28" t="s">
        <v>126</v>
      </c>
      <c r="O30" s="34">
        <v>0</v>
      </c>
      <c r="P30" s="34">
        <v>0</v>
      </c>
      <c r="Q30" s="35">
        <f>IFERROR(O30/H30,0)</f>
        <v>0</v>
      </c>
      <c r="R30" s="36">
        <f>IFERROR(O30/I30,0)</f>
        <v>0</v>
      </c>
    </row>
    <row r="31" spans="2:18" ht="16.5" customHeight="1" x14ac:dyDescent="0.2">
      <c r="B31" s="30"/>
      <c r="C31" s="31"/>
      <c r="D31" s="32"/>
      <c r="E31" s="27">
        <v>5670</v>
      </c>
      <c r="F31" s="28" t="s">
        <v>36</v>
      </c>
      <c r="G31" s="33">
        <f t="shared" si="0"/>
        <v>9000</v>
      </c>
      <c r="H31" s="34">
        <v>9000</v>
      </c>
      <c r="I31" s="34">
        <v>9000</v>
      </c>
      <c r="J31" s="34">
        <v>0</v>
      </c>
      <c r="K31" s="34">
        <v>9000</v>
      </c>
      <c r="L31" s="34">
        <v>9000</v>
      </c>
      <c r="M31" s="72">
        <f t="shared" si="1"/>
        <v>0</v>
      </c>
      <c r="N31" s="28" t="s">
        <v>126</v>
      </c>
      <c r="O31" s="34">
        <v>0</v>
      </c>
      <c r="P31" s="34">
        <v>0</v>
      </c>
      <c r="Q31" s="35">
        <f>IFERROR(O31/H31,0)</f>
        <v>0</v>
      </c>
      <c r="R31" s="36">
        <f>IFERROR(O31/I31,0)</f>
        <v>0</v>
      </c>
    </row>
    <row r="32" spans="2:18" ht="16.5" customHeight="1" x14ac:dyDescent="0.2">
      <c r="B32" s="30"/>
      <c r="C32" s="31"/>
      <c r="D32" s="32"/>
      <c r="E32" s="27">
        <v>5690</v>
      </c>
      <c r="F32" s="28" t="s">
        <v>22</v>
      </c>
      <c r="G32" s="33">
        <f t="shared" si="0"/>
        <v>12410</v>
      </c>
      <c r="H32" s="34">
        <v>12410</v>
      </c>
      <c r="I32" s="34">
        <v>12410</v>
      </c>
      <c r="J32" s="34">
        <v>0</v>
      </c>
      <c r="K32" s="34">
        <v>12410</v>
      </c>
      <c r="L32" s="34">
        <v>12410</v>
      </c>
      <c r="M32" s="72">
        <f t="shared" si="1"/>
        <v>0</v>
      </c>
      <c r="N32" s="28" t="s">
        <v>126</v>
      </c>
      <c r="O32" s="34">
        <v>0</v>
      </c>
      <c r="P32" s="34">
        <v>0</v>
      </c>
      <c r="Q32" s="35">
        <f>IFERROR(O32/H32,0)</f>
        <v>0</v>
      </c>
      <c r="R32" s="36">
        <f>IFERROR(O32/I32,0)</f>
        <v>0</v>
      </c>
    </row>
    <row r="33" spans="2:18" ht="16.5" customHeight="1" x14ac:dyDescent="0.2">
      <c r="B33" s="30" t="s">
        <v>37</v>
      </c>
      <c r="C33" s="31" t="s">
        <v>91</v>
      </c>
      <c r="D33" s="32" t="s">
        <v>38</v>
      </c>
      <c r="E33" s="27">
        <v>5110</v>
      </c>
      <c r="F33" s="28" t="s">
        <v>8</v>
      </c>
      <c r="G33" s="33">
        <f t="shared" si="0"/>
        <v>3900</v>
      </c>
      <c r="H33" s="34">
        <v>3900</v>
      </c>
      <c r="I33" s="34">
        <v>3900</v>
      </c>
      <c r="J33" s="34">
        <v>0</v>
      </c>
      <c r="K33" s="34">
        <v>3900</v>
      </c>
      <c r="L33" s="34">
        <v>3900</v>
      </c>
      <c r="M33" s="72">
        <f t="shared" si="1"/>
        <v>0</v>
      </c>
      <c r="N33" s="28" t="s">
        <v>126</v>
      </c>
      <c r="O33" s="34">
        <v>0</v>
      </c>
      <c r="P33" s="34">
        <v>0</v>
      </c>
      <c r="Q33" s="35">
        <f>IFERROR(O33/H33,0)</f>
        <v>0</v>
      </c>
      <c r="R33" s="36">
        <f>IFERROR(O33/I33,0)</f>
        <v>0</v>
      </c>
    </row>
    <row r="34" spans="2:18" ht="16.5" customHeight="1" x14ac:dyDescent="0.2">
      <c r="B34" s="30"/>
      <c r="C34" s="31"/>
      <c r="D34" s="32"/>
      <c r="E34" s="27">
        <v>5130</v>
      </c>
      <c r="F34" s="28" t="s">
        <v>39</v>
      </c>
      <c r="G34" s="33">
        <f t="shared" si="0"/>
        <v>9860</v>
      </c>
      <c r="H34" s="34">
        <v>9860</v>
      </c>
      <c r="I34" s="34">
        <v>9860</v>
      </c>
      <c r="J34" s="34">
        <v>0</v>
      </c>
      <c r="K34" s="34">
        <v>9860</v>
      </c>
      <c r="L34" s="34">
        <v>9860</v>
      </c>
      <c r="M34" s="72">
        <f t="shared" si="1"/>
        <v>0</v>
      </c>
      <c r="N34" s="28" t="s">
        <v>126</v>
      </c>
      <c r="O34" s="34">
        <v>0</v>
      </c>
      <c r="P34" s="34">
        <v>0</v>
      </c>
      <c r="Q34" s="35">
        <f>IFERROR(O34/H34,0)</f>
        <v>0</v>
      </c>
      <c r="R34" s="36">
        <f>IFERROR(O34/I34,0)</f>
        <v>0</v>
      </c>
    </row>
    <row r="35" spans="2:18" ht="16.5" customHeight="1" x14ac:dyDescent="0.2">
      <c r="B35" s="30"/>
      <c r="C35" s="31"/>
      <c r="D35" s="32"/>
      <c r="E35" s="27">
        <v>5150</v>
      </c>
      <c r="F35" s="28" t="s">
        <v>12</v>
      </c>
      <c r="G35" s="33">
        <f t="shared" si="0"/>
        <v>0</v>
      </c>
      <c r="H35" s="34">
        <v>0</v>
      </c>
      <c r="I35" s="34">
        <v>35000</v>
      </c>
      <c r="J35" s="34">
        <v>31273.599999999999</v>
      </c>
      <c r="K35" s="34">
        <v>0</v>
      </c>
      <c r="L35" s="34">
        <v>0</v>
      </c>
      <c r="M35" s="72">
        <v>0</v>
      </c>
      <c r="N35" s="28" t="s">
        <v>126</v>
      </c>
      <c r="O35" s="34">
        <v>31273.599999999999</v>
      </c>
      <c r="P35" s="34">
        <v>31273.599999999999</v>
      </c>
      <c r="Q35" s="35">
        <f>IFERROR(O35/H35,0)</f>
        <v>0</v>
      </c>
      <c r="R35" s="36">
        <f>IFERROR(O35/I35,0)</f>
        <v>0.89353142857142853</v>
      </c>
    </row>
    <row r="36" spans="2:18" ht="16.5" customHeight="1" x14ac:dyDescent="0.2">
      <c r="B36" s="30"/>
      <c r="C36" s="31"/>
      <c r="D36" s="32"/>
      <c r="E36" s="27">
        <v>5210</v>
      </c>
      <c r="F36" s="28" t="s">
        <v>40</v>
      </c>
      <c r="G36" s="33">
        <f t="shared" si="0"/>
        <v>0</v>
      </c>
      <c r="H36" s="34">
        <v>0</v>
      </c>
      <c r="I36" s="34">
        <v>30000</v>
      </c>
      <c r="J36" s="34">
        <v>29345.68</v>
      </c>
      <c r="K36" s="34">
        <v>0</v>
      </c>
      <c r="L36" s="34">
        <v>0</v>
      </c>
      <c r="M36" s="72">
        <v>0</v>
      </c>
      <c r="N36" s="28" t="s">
        <v>126</v>
      </c>
      <c r="O36" s="34">
        <v>29345.68</v>
      </c>
      <c r="P36" s="34">
        <v>29345.68</v>
      </c>
      <c r="Q36" s="35">
        <f>IFERROR(O36/H36,0)</f>
        <v>0</v>
      </c>
      <c r="R36" s="36">
        <f>IFERROR(O36/I36,0)</f>
        <v>0.97818933333333336</v>
      </c>
    </row>
    <row r="37" spans="2:18" ht="16.5" customHeight="1" x14ac:dyDescent="0.2">
      <c r="B37" s="30" t="s">
        <v>41</v>
      </c>
      <c r="C37" s="31" t="s">
        <v>92</v>
      </c>
      <c r="D37" s="32" t="s">
        <v>42</v>
      </c>
      <c r="E37" s="27">
        <v>5110</v>
      </c>
      <c r="F37" s="28" t="s">
        <v>8</v>
      </c>
      <c r="G37" s="33">
        <f t="shared" ref="G37:G68" si="2">+H37</f>
        <v>6200</v>
      </c>
      <c r="H37" s="34">
        <v>6200</v>
      </c>
      <c r="I37" s="34">
        <v>6200</v>
      </c>
      <c r="J37" s="34">
        <v>0</v>
      </c>
      <c r="K37" s="34">
        <v>6200</v>
      </c>
      <c r="L37" s="34">
        <v>6200</v>
      </c>
      <c r="M37" s="72">
        <f t="shared" si="1"/>
        <v>0</v>
      </c>
      <c r="N37" s="28" t="s">
        <v>126</v>
      </c>
      <c r="O37" s="34">
        <v>0</v>
      </c>
      <c r="P37" s="34">
        <v>0</v>
      </c>
      <c r="Q37" s="35">
        <f>IFERROR(O37/H37,0)</f>
        <v>0</v>
      </c>
      <c r="R37" s="36">
        <f>IFERROR(O37/I37,0)</f>
        <v>0</v>
      </c>
    </row>
    <row r="38" spans="2:18" ht="16.5" customHeight="1" x14ac:dyDescent="0.2">
      <c r="B38" s="30"/>
      <c r="C38" s="31"/>
      <c r="D38" s="32"/>
      <c r="E38" s="27">
        <v>5150</v>
      </c>
      <c r="F38" s="28" t="s">
        <v>12</v>
      </c>
      <c r="G38" s="33">
        <f t="shared" si="2"/>
        <v>12017.01</v>
      </c>
      <c r="H38" s="34">
        <v>12017.01</v>
      </c>
      <c r="I38" s="34">
        <v>12017.01</v>
      </c>
      <c r="J38" s="34">
        <v>5510.58</v>
      </c>
      <c r="K38" s="34">
        <v>12017.01</v>
      </c>
      <c r="L38" s="34">
        <v>12017.01</v>
      </c>
      <c r="M38" s="72">
        <f t="shared" si="1"/>
        <v>45.856498413498862</v>
      </c>
      <c r="N38" s="28" t="s">
        <v>126</v>
      </c>
      <c r="O38" s="34">
        <v>5510.58</v>
      </c>
      <c r="P38" s="34">
        <v>5510.58</v>
      </c>
      <c r="Q38" s="35">
        <f>IFERROR(O38/H38,0)</f>
        <v>0.45856498413498864</v>
      </c>
      <c r="R38" s="36">
        <f>IFERROR(O38/I38,0)</f>
        <v>0.45856498413498864</v>
      </c>
    </row>
    <row r="39" spans="2:18" ht="16.5" customHeight="1" x14ac:dyDescent="0.2">
      <c r="B39" s="30"/>
      <c r="C39" s="31"/>
      <c r="D39" s="32"/>
      <c r="E39" s="27">
        <v>5210</v>
      </c>
      <c r="F39" s="28" t="s">
        <v>40</v>
      </c>
      <c r="G39" s="33">
        <f t="shared" si="2"/>
        <v>11368</v>
      </c>
      <c r="H39" s="34">
        <v>11368</v>
      </c>
      <c r="I39" s="34">
        <v>11368</v>
      </c>
      <c r="J39" s="34">
        <v>0</v>
      </c>
      <c r="K39" s="34">
        <v>11368</v>
      </c>
      <c r="L39" s="34">
        <v>11368</v>
      </c>
      <c r="M39" s="72">
        <f t="shared" si="1"/>
        <v>0</v>
      </c>
      <c r="N39" s="28" t="s">
        <v>126</v>
      </c>
      <c r="O39" s="34">
        <v>0</v>
      </c>
      <c r="P39" s="34">
        <v>0</v>
      </c>
      <c r="Q39" s="35">
        <f>IFERROR(O39/H39,0)</f>
        <v>0</v>
      </c>
      <c r="R39" s="36">
        <f>IFERROR(O39/I39,0)</f>
        <v>0</v>
      </c>
    </row>
    <row r="40" spans="2:18" ht="16.5" customHeight="1" x14ac:dyDescent="0.2">
      <c r="B40" s="30"/>
      <c r="C40" s="31"/>
      <c r="D40" s="32"/>
      <c r="E40" s="27">
        <v>5230</v>
      </c>
      <c r="F40" s="28" t="s">
        <v>43</v>
      </c>
      <c r="G40" s="33">
        <f t="shared" si="2"/>
        <v>16000</v>
      </c>
      <c r="H40" s="34">
        <v>16000</v>
      </c>
      <c r="I40" s="34">
        <v>16000</v>
      </c>
      <c r="J40" s="34">
        <v>0</v>
      </c>
      <c r="K40" s="34">
        <v>16000</v>
      </c>
      <c r="L40" s="34">
        <v>16000</v>
      </c>
      <c r="M40" s="72">
        <f t="shared" si="1"/>
        <v>0</v>
      </c>
      <c r="N40" s="28" t="s">
        <v>126</v>
      </c>
      <c r="O40" s="34">
        <v>0</v>
      </c>
      <c r="P40" s="34">
        <v>0</v>
      </c>
      <c r="Q40" s="35">
        <f>IFERROR(O40/H40,0)</f>
        <v>0</v>
      </c>
      <c r="R40" s="36">
        <f>IFERROR(O40/I40,0)</f>
        <v>0</v>
      </c>
    </row>
    <row r="41" spans="2:18" ht="16.5" customHeight="1" x14ac:dyDescent="0.2">
      <c r="B41" s="30"/>
      <c r="C41" s="31"/>
      <c r="D41" s="32"/>
      <c r="E41" s="27">
        <v>5290</v>
      </c>
      <c r="F41" s="28" t="s">
        <v>44</v>
      </c>
      <c r="G41" s="33">
        <f t="shared" si="2"/>
        <v>2000</v>
      </c>
      <c r="H41" s="34">
        <v>2000</v>
      </c>
      <c r="I41" s="34">
        <v>2000</v>
      </c>
      <c r="J41" s="34">
        <v>0</v>
      </c>
      <c r="K41" s="34">
        <v>2000</v>
      </c>
      <c r="L41" s="34">
        <v>2000</v>
      </c>
      <c r="M41" s="72">
        <f t="shared" si="1"/>
        <v>0</v>
      </c>
      <c r="N41" s="28" t="s">
        <v>126</v>
      </c>
      <c r="O41" s="34">
        <v>0</v>
      </c>
      <c r="P41" s="34">
        <v>0</v>
      </c>
      <c r="Q41" s="35">
        <f>IFERROR(O41/H41,0)</f>
        <v>0</v>
      </c>
      <c r="R41" s="36">
        <f>IFERROR(O41/I41,0)</f>
        <v>0</v>
      </c>
    </row>
    <row r="42" spans="2:18" ht="16.5" customHeight="1" x14ac:dyDescent="0.2">
      <c r="B42" s="30"/>
      <c r="C42" s="31"/>
      <c r="D42" s="32"/>
      <c r="E42" s="27">
        <v>5690</v>
      </c>
      <c r="F42" s="28" t="s">
        <v>22</v>
      </c>
      <c r="G42" s="33">
        <f t="shared" si="2"/>
        <v>12232.62</v>
      </c>
      <c r="H42" s="34">
        <v>12232.62</v>
      </c>
      <c r="I42" s="34">
        <v>12232.62</v>
      </c>
      <c r="J42" s="34">
        <v>0</v>
      </c>
      <c r="K42" s="34">
        <v>12232.62</v>
      </c>
      <c r="L42" s="34">
        <v>12232.62</v>
      </c>
      <c r="M42" s="72">
        <f t="shared" si="1"/>
        <v>0</v>
      </c>
      <c r="N42" s="28" t="s">
        <v>126</v>
      </c>
      <c r="O42" s="34">
        <v>0</v>
      </c>
      <c r="P42" s="34">
        <v>0</v>
      </c>
      <c r="Q42" s="35">
        <f>IFERROR(O42/H42,0)</f>
        <v>0</v>
      </c>
      <c r="R42" s="36">
        <f>IFERROR(O42/I42,0)</f>
        <v>0</v>
      </c>
    </row>
    <row r="43" spans="2:18" ht="16.5" customHeight="1" x14ac:dyDescent="0.2">
      <c r="B43" s="30" t="s">
        <v>45</v>
      </c>
      <c r="C43" s="31" t="s">
        <v>93</v>
      </c>
      <c r="D43" s="32" t="s">
        <v>46</v>
      </c>
      <c r="E43" s="27">
        <v>5150</v>
      </c>
      <c r="F43" s="28" t="s">
        <v>12</v>
      </c>
      <c r="G43" s="33">
        <f t="shared" si="2"/>
        <v>5799</v>
      </c>
      <c r="H43" s="34">
        <v>5799</v>
      </c>
      <c r="I43" s="34">
        <v>5799</v>
      </c>
      <c r="J43" s="34">
        <v>0</v>
      </c>
      <c r="K43" s="34">
        <v>5799</v>
      </c>
      <c r="L43" s="34">
        <v>5799</v>
      </c>
      <c r="M43" s="72">
        <f t="shared" si="1"/>
        <v>0</v>
      </c>
      <c r="N43" s="28" t="s">
        <v>126</v>
      </c>
      <c r="O43" s="34">
        <v>0</v>
      </c>
      <c r="P43" s="34">
        <v>0</v>
      </c>
      <c r="Q43" s="35">
        <f>IFERROR(O43/H43,0)</f>
        <v>0</v>
      </c>
      <c r="R43" s="36">
        <f>IFERROR(O43/I43,0)</f>
        <v>0</v>
      </c>
    </row>
    <row r="44" spans="2:18" ht="16.5" customHeight="1" x14ac:dyDescent="0.2">
      <c r="B44" s="30"/>
      <c r="C44" s="31"/>
      <c r="D44" s="32"/>
      <c r="E44" s="27">
        <v>5290</v>
      </c>
      <c r="F44" s="28" t="s">
        <v>44</v>
      </c>
      <c r="G44" s="33">
        <f t="shared" si="2"/>
        <v>0</v>
      </c>
      <c r="H44" s="34">
        <v>0</v>
      </c>
      <c r="I44" s="34">
        <v>10000</v>
      </c>
      <c r="J44" s="34">
        <v>9547.26</v>
      </c>
      <c r="K44" s="34">
        <v>0</v>
      </c>
      <c r="L44" s="34">
        <v>0</v>
      </c>
      <c r="M44" s="72" t="s">
        <v>127</v>
      </c>
      <c r="N44" s="28" t="s">
        <v>126</v>
      </c>
      <c r="O44" s="34">
        <v>9547.26</v>
      </c>
      <c r="P44" s="34">
        <v>9547.26</v>
      </c>
      <c r="Q44" s="35">
        <f>IFERROR(O44/H44,0)</f>
        <v>0</v>
      </c>
      <c r="R44" s="36">
        <f>IFERROR(O44/I44,0)</f>
        <v>0.95472600000000007</v>
      </c>
    </row>
    <row r="45" spans="2:18" ht="16.5" customHeight="1" x14ac:dyDescent="0.2">
      <c r="B45" s="30" t="s">
        <v>47</v>
      </c>
      <c r="C45" s="31" t="s">
        <v>94</v>
      </c>
      <c r="D45" s="32" t="s">
        <v>105</v>
      </c>
      <c r="E45" s="27">
        <v>5150</v>
      </c>
      <c r="F45" s="28" t="s">
        <v>12</v>
      </c>
      <c r="G45" s="33">
        <f t="shared" si="2"/>
        <v>1074.5899999999999</v>
      </c>
      <c r="H45" s="34">
        <v>1074.5899999999999</v>
      </c>
      <c r="I45" s="34">
        <v>1074.5899999999999</v>
      </c>
      <c r="J45" s="34">
        <v>0</v>
      </c>
      <c r="K45" s="34">
        <v>1074.5899999999999</v>
      </c>
      <c r="L45" s="34">
        <v>1074.5899999999999</v>
      </c>
      <c r="M45" s="72">
        <f t="shared" si="1"/>
        <v>0</v>
      </c>
      <c r="N45" s="28" t="s">
        <v>126</v>
      </c>
      <c r="O45" s="34">
        <v>0</v>
      </c>
      <c r="P45" s="34">
        <v>0</v>
      </c>
      <c r="Q45" s="35">
        <f>IFERROR(O45/H45,0)</f>
        <v>0</v>
      </c>
      <c r="R45" s="36">
        <f>IFERROR(O45/I45,0)</f>
        <v>0</v>
      </c>
    </row>
    <row r="46" spans="2:18" ht="16.5" customHeight="1" x14ac:dyDescent="0.2">
      <c r="B46" s="30"/>
      <c r="C46" s="31"/>
      <c r="D46" s="32"/>
      <c r="E46" s="27">
        <v>5640</v>
      </c>
      <c r="F46" s="28" t="s">
        <v>14</v>
      </c>
      <c r="G46" s="33">
        <f t="shared" si="2"/>
        <v>2500</v>
      </c>
      <c r="H46" s="34">
        <v>2500</v>
      </c>
      <c r="I46" s="34">
        <v>2500</v>
      </c>
      <c r="J46" s="34">
        <v>0</v>
      </c>
      <c r="K46" s="34">
        <v>2500</v>
      </c>
      <c r="L46" s="34">
        <v>2500</v>
      </c>
      <c r="M46" s="72">
        <f t="shared" si="1"/>
        <v>0</v>
      </c>
      <c r="N46" s="28" t="s">
        <v>126</v>
      </c>
      <c r="O46" s="34">
        <v>0</v>
      </c>
      <c r="P46" s="34">
        <v>0</v>
      </c>
      <c r="Q46" s="35">
        <f>IFERROR(O46/H46,0)</f>
        <v>0</v>
      </c>
      <c r="R46" s="36">
        <f>IFERROR(O46/I46,0)</f>
        <v>0</v>
      </c>
    </row>
    <row r="47" spans="2:18" ht="16.5" customHeight="1" x14ac:dyDescent="0.2">
      <c r="B47" s="30" t="s">
        <v>48</v>
      </c>
      <c r="C47" s="31" t="s">
        <v>95</v>
      </c>
      <c r="D47" s="32" t="s">
        <v>49</v>
      </c>
      <c r="E47" s="27">
        <v>5150</v>
      </c>
      <c r="F47" s="28" t="s">
        <v>12</v>
      </c>
      <c r="G47" s="33">
        <f t="shared" si="2"/>
        <v>9481.3799999999992</v>
      </c>
      <c r="H47" s="34">
        <v>9481.3799999999992</v>
      </c>
      <c r="I47" s="34">
        <v>9481.3799999999992</v>
      </c>
      <c r="J47" s="34">
        <v>0</v>
      </c>
      <c r="K47" s="34">
        <v>9481.3799999999992</v>
      </c>
      <c r="L47" s="34">
        <v>9481.3799999999992</v>
      </c>
      <c r="M47" s="72">
        <f t="shared" si="1"/>
        <v>0</v>
      </c>
      <c r="N47" s="28" t="s">
        <v>126</v>
      </c>
      <c r="O47" s="34">
        <v>0</v>
      </c>
      <c r="P47" s="34">
        <v>0</v>
      </c>
      <c r="Q47" s="35">
        <f>IFERROR(O47/H47,0)</f>
        <v>0</v>
      </c>
      <c r="R47" s="36">
        <f>IFERROR(O47/I47,0)</f>
        <v>0</v>
      </c>
    </row>
    <row r="48" spans="2:18" ht="16.5" customHeight="1" x14ac:dyDescent="0.2">
      <c r="B48" s="30"/>
      <c r="C48" s="31"/>
      <c r="D48" s="32"/>
      <c r="E48" s="27">
        <v>5190</v>
      </c>
      <c r="F48" s="28" t="s">
        <v>9</v>
      </c>
      <c r="G48" s="33">
        <f t="shared" si="2"/>
        <v>3178.4</v>
      </c>
      <c r="H48" s="34">
        <v>3178.4</v>
      </c>
      <c r="I48" s="34">
        <v>3178.4</v>
      </c>
      <c r="J48" s="34">
        <v>0</v>
      </c>
      <c r="K48" s="34">
        <v>3178.4</v>
      </c>
      <c r="L48" s="34">
        <v>3178.4</v>
      </c>
      <c r="M48" s="72">
        <f t="shared" si="1"/>
        <v>0</v>
      </c>
      <c r="N48" s="28" t="s">
        <v>126</v>
      </c>
      <c r="O48" s="34">
        <v>0</v>
      </c>
      <c r="P48" s="34">
        <v>0</v>
      </c>
      <c r="Q48" s="35">
        <f>IFERROR(O48/H48,0)</f>
        <v>0</v>
      </c>
      <c r="R48" s="36">
        <f>IFERROR(O48/I48,0)</f>
        <v>0</v>
      </c>
    </row>
    <row r="49" spans="2:18" ht="16.5" customHeight="1" x14ac:dyDescent="0.2">
      <c r="B49" s="30" t="s">
        <v>50</v>
      </c>
      <c r="C49" s="31" t="s">
        <v>96</v>
      </c>
      <c r="D49" s="32" t="s">
        <v>51</v>
      </c>
      <c r="E49" s="27">
        <v>5150</v>
      </c>
      <c r="F49" s="28" t="s">
        <v>12</v>
      </c>
      <c r="G49" s="33">
        <f t="shared" si="2"/>
        <v>17034.599999999999</v>
      </c>
      <c r="H49" s="34">
        <v>17034.599999999999</v>
      </c>
      <c r="I49" s="34">
        <v>17034.599999999999</v>
      </c>
      <c r="J49" s="34">
        <v>0</v>
      </c>
      <c r="K49" s="34">
        <v>17034.599999999999</v>
      </c>
      <c r="L49" s="34">
        <v>17034.599999999999</v>
      </c>
      <c r="M49" s="72">
        <f t="shared" si="1"/>
        <v>0</v>
      </c>
      <c r="N49" s="28" t="s">
        <v>126</v>
      </c>
      <c r="O49" s="34">
        <v>0</v>
      </c>
      <c r="P49" s="34">
        <v>0</v>
      </c>
      <c r="Q49" s="35">
        <f>IFERROR(O49/H49,0)</f>
        <v>0</v>
      </c>
      <c r="R49" s="36">
        <f>IFERROR(O49/I49,0)</f>
        <v>0</v>
      </c>
    </row>
    <row r="50" spans="2:18" ht="16.5" customHeight="1" x14ac:dyDescent="0.2">
      <c r="B50" s="30" t="s">
        <v>52</v>
      </c>
      <c r="C50" s="31" t="s">
        <v>97</v>
      </c>
      <c r="D50" s="32" t="s">
        <v>68</v>
      </c>
      <c r="E50" s="27">
        <v>5110</v>
      </c>
      <c r="F50" s="28" t="s">
        <v>8</v>
      </c>
      <c r="G50" s="33">
        <f t="shared" si="2"/>
        <v>14808.1</v>
      </c>
      <c r="H50" s="34">
        <v>14808.1</v>
      </c>
      <c r="I50" s="34">
        <v>0</v>
      </c>
      <c r="J50" s="34">
        <v>0</v>
      </c>
      <c r="K50" s="34">
        <v>14808.1</v>
      </c>
      <c r="L50" s="34">
        <v>14808.1</v>
      </c>
      <c r="M50" s="72">
        <f t="shared" si="1"/>
        <v>0</v>
      </c>
      <c r="N50" s="28" t="s">
        <v>126</v>
      </c>
      <c r="O50" s="34">
        <v>0</v>
      </c>
      <c r="P50" s="34">
        <v>0</v>
      </c>
      <c r="Q50" s="35">
        <f>IFERROR(O50/H50,0)</f>
        <v>0</v>
      </c>
      <c r="R50" s="36">
        <f>IFERROR(O50/I50,0)</f>
        <v>0</v>
      </c>
    </row>
    <row r="51" spans="2:18" ht="16.5" customHeight="1" x14ac:dyDescent="0.2">
      <c r="B51" s="30"/>
      <c r="C51" s="31"/>
      <c r="D51" s="32"/>
      <c r="E51" s="27">
        <v>5150</v>
      </c>
      <c r="F51" s="28" t="s">
        <v>12</v>
      </c>
      <c r="G51" s="33">
        <f t="shared" si="2"/>
        <v>32442.3</v>
      </c>
      <c r="H51" s="34">
        <v>32442.3</v>
      </c>
      <c r="I51" s="34">
        <v>0</v>
      </c>
      <c r="J51" s="34">
        <v>0</v>
      </c>
      <c r="K51" s="34">
        <v>32442.3</v>
      </c>
      <c r="L51" s="34">
        <v>32442.3</v>
      </c>
      <c r="M51" s="72">
        <f t="shared" si="1"/>
        <v>0</v>
      </c>
      <c r="N51" s="28" t="s">
        <v>126</v>
      </c>
      <c r="O51" s="34">
        <v>0</v>
      </c>
      <c r="P51" s="34">
        <v>0</v>
      </c>
      <c r="Q51" s="35">
        <f>IFERROR(O51/H51,0)</f>
        <v>0</v>
      </c>
      <c r="R51" s="36">
        <f>IFERROR(O51/I51,0)</f>
        <v>0</v>
      </c>
    </row>
    <row r="52" spans="2:18" ht="16.5" customHeight="1" x14ac:dyDescent="0.2">
      <c r="B52" s="30" t="s">
        <v>53</v>
      </c>
      <c r="C52" s="31"/>
      <c r="D52" s="32" t="s">
        <v>68</v>
      </c>
      <c r="E52" s="27">
        <v>5110</v>
      </c>
      <c r="F52" s="28" t="s">
        <v>8</v>
      </c>
      <c r="G52" s="33">
        <f t="shared" si="2"/>
        <v>0</v>
      </c>
      <c r="H52" s="34">
        <v>0</v>
      </c>
      <c r="I52" s="34">
        <v>14808.1</v>
      </c>
      <c r="J52" s="34">
        <v>0</v>
      </c>
      <c r="K52" s="34">
        <v>0</v>
      </c>
      <c r="L52" s="34">
        <v>0</v>
      </c>
      <c r="M52" s="72" t="s">
        <v>127</v>
      </c>
      <c r="N52" s="28" t="s">
        <v>126</v>
      </c>
      <c r="O52" s="34">
        <v>0</v>
      </c>
      <c r="P52" s="34">
        <v>0</v>
      </c>
      <c r="Q52" s="35">
        <f>IFERROR(O52/H52,0)</f>
        <v>0</v>
      </c>
      <c r="R52" s="36">
        <f>IFERROR(O52/I52,0)</f>
        <v>0</v>
      </c>
    </row>
    <row r="53" spans="2:18" ht="16.5" customHeight="1" x14ac:dyDescent="0.2">
      <c r="B53" s="30"/>
      <c r="C53" s="31"/>
      <c r="D53" s="32"/>
      <c r="E53" s="27">
        <v>5150</v>
      </c>
      <c r="F53" s="28" t="s">
        <v>12</v>
      </c>
      <c r="G53" s="33">
        <f t="shared" si="2"/>
        <v>0</v>
      </c>
      <c r="H53" s="34">
        <v>0</v>
      </c>
      <c r="I53" s="34">
        <v>32442.3</v>
      </c>
      <c r="J53" s="34">
        <v>0</v>
      </c>
      <c r="K53" s="34">
        <v>0</v>
      </c>
      <c r="L53" s="34">
        <v>0</v>
      </c>
      <c r="M53" s="72" t="s">
        <v>127</v>
      </c>
      <c r="N53" s="28" t="s">
        <v>126</v>
      </c>
      <c r="O53" s="34">
        <v>0</v>
      </c>
      <c r="P53" s="34">
        <v>0</v>
      </c>
      <c r="Q53" s="35">
        <f>IFERROR(O53/H53,0)</f>
        <v>0</v>
      </c>
      <c r="R53" s="36">
        <f>IFERROR(O53/I53,0)</f>
        <v>0</v>
      </c>
    </row>
    <row r="54" spans="2:18" ht="16.5" customHeight="1" x14ac:dyDescent="0.2">
      <c r="B54" s="30" t="s">
        <v>54</v>
      </c>
      <c r="C54" s="31" t="s">
        <v>98</v>
      </c>
      <c r="D54" s="32" t="s">
        <v>106</v>
      </c>
      <c r="E54" s="27">
        <v>5110</v>
      </c>
      <c r="F54" s="28" t="s">
        <v>8</v>
      </c>
      <c r="G54" s="33">
        <f t="shared" si="2"/>
        <v>3444.04</v>
      </c>
      <c r="H54" s="34">
        <v>3444.04</v>
      </c>
      <c r="I54" s="34">
        <v>3444.04</v>
      </c>
      <c r="J54" s="34">
        <v>0</v>
      </c>
      <c r="K54" s="34">
        <v>3444.04</v>
      </c>
      <c r="L54" s="34">
        <v>3444.04</v>
      </c>
      <c r="M54" s="72">
        <f t="shared" si="1"/>
        <v>0</v>
      </c>
      <c r="N54" s="28" t="s">
        <v>126</v>
      </c>
      <c r="O54" s="34">
        <v>0</v>
      </c>
      <c r="P54" s="34">
        <v>0</v>
      </c>
      <c r="Q54" s="35">
        <f>IFERROR(O54/H54,0)</f>
        <v>0</v>
      </c>
      <c r="R54" s="36">
        <f>IFERROR(O54/I54,0)</f>
        <v>0</v>
      </c>
    </row>
    <row r="55" spans="2:18" ht="16.5" customHeight="1" x14ac:dyDescent="0.2">
      <c r="B55" s="30"/>
      <c r="C55" s="31"/>
      <c r="D55" s="32"/>
      <c r="E55" s="27">
        <v>5150</v>
      </c>
      <c r="F55" s="28" t="s">
        <v>12</v>
      </c>
      <c r="G55" s="33">
        <f t="shared" si="2"/>
        <v>14935</v>
      </c>
      <c r="H55" s="34">
        <v>14935</v>
      </c>
      <c r="I55" s="34">
        <v>14935</v>
      </c>
      <c r="J55" s="34">
        <v>0</v>
      </c>
      <c r="K55" s="34">
        <v>14935</v>
      </c>
      <c r="L55" s="34">
        <v>14935</v>
      </c>
      <c r="M55" s="72">
        <f t="shared" si="1"/>
        <v>0</v>
      </c>
      <c r="N55" s="28" t="s">
        <v>126</v>
      </c>
      <c r="O55" s="34">
        <v>0</v>
      </c>
      <c r="P55" s="34">
        <v>0</v>
      </c>
      <c r="Q55" s="35">
        <f>IFERROR(O55/H55,0)</f>
        <v>0</v>
      </c>
      <c r="R55" s="36">
        <f>IFERROR(O55/I55,0)</f>
        <v>0</v>
      </c>
    </row>
    <row r="56" spans="2:18" ht="16.5" customHeight="1" x14ac:dyDescent="0.2">
      <c r="B56" s="30"/>
      <c r="C56" s="31"/>
      <c r="D56" s="32"/>
      <c r="E56" s="27">
        <v>5190</v>
      </c>
      <c r="F56" s="28" t="s">
        <v>9</v>
      </c>
      <c r="G56" s="33">
        <f t="shared" si="2"/>
        <v>8044.6</v>
      </c>
      <c r="H56" s="34">
        <v>8044.6</v>
      </c>
      <c r="I56" s="34">
        <v>8044.6</v>
      </c>
      <c r="J56" s="34">
        <v>0</v>
      </c>
      <c r="K56" s="34">
        <v>8044.6</v>
      </c>
      <c r="L56" s="34">
        <v>8044.6</v>
      </c>
      <c r="M56" s="72">
        <f t="shared" si="1"/>
        <v>0</v>
      </c>
      <c r="N56" s="28" t="s">
        <v>126</v>
      </c>
      <c r="O56" s="34">
        <v>0</v>
      </c>
      <c r="P56" s="34">
        <v>0</v>
      </c>
      <c r="Q56" s="35">
        <f>IFERROR(O56/H56,0)</f>
        <v>0</v>
      </c>
      <c r="R56" s="36">
        <f>IFERROR(O56/I56,0)</f>
        <v>0</v>
      </c>
    </row>
    <row r="57" spans="2:18" ht="16.5" customHeight="1" x14ac:dyDescent="0.2">
      <c r="B57" s="30"/>
      <c r="C57" s="31"/>
      <c r="D57" s="32"/>
      <c r="E57" s="27">
        <v>5670</v>
      </c>
      <c r="F57" s="28" t="s">
        <v>36</v>
      </c>
      <c r="G57" s="33">
        <f t="shared" si="2"/>
        <v>909.04</v>
      </c>
      <c r="H57" s="34">
        <v>909.04</v>
      </c>
      <c r="I57" s="34">
        <v>909.04</v>
      </c>
      <c r="J57" s="34">
        <v>0</v>
      </c>
      <c r="K57" s="34">
        <v>909.04</v>
      </c>
      <c r="L57" s="34">
        <v>909.04</v>
      </c>
      <c r="M57" s="72">
        <f t="shared" si="1"/>
        <v>0</v>
      </c>
      <c r="N57" s="28" t="s">
        <v>126</v>
      </c>
      <c r="O57" s="34">
        <v>0</v>
      </c>
      <c r="P57" s="34">
        <v>0</v>
      </c>
      <c r="Q57" s="35">
        <f>IFERROR(O57/H57,0)</f>
        <v>0</v>
      </c>
      <c r="R57" s="36">
        <f>IFERROR(O57/I57,0)</f>
        <v>0</v>
      </c>
    </row>
    <row r="58" spans="2:18" ht="16.5" customHeight="1" x14ac:dyDescent="0.2">
      <c r="B58" s="30" t="s">
        <v>55</v>
      </c>
      <c r="C58" s="31" t="s">
        <v>99</v>
      </c>
      <c r="D58" s="32" t="s">
        <v>56</v>
      </c>
      <c r="E58" s="27">
        <v>5110</v>
      </c>
      <c r="F58" s="28" t="s">
        <v>8</v>
      </c>
      <c r="G58" s="33">
        <f t="shared" si="2"/>
        <v>12000</v>
      </c>
      <c r="H58" s="34">
        <v>12000</v>
      </c>
      <c r="I58" s="34">
        <v>12000</v>
      </c>
      <c r="J58" s="34">
        <v>0</v>
      </c>
      <c r="K58" s="34">
        <v>12000</v>
      </c>
      <c r="L58" s="34">
        <v>12000</v>
      </c>
      <c r="M58" s="72">
        <f t="shared" si="1"/>
        <v>0</v>
      </c>
      <c r="N58" s="28" t="s">
        <v>126</v>
      </c>
      <c r="O58" s="34">
        <v>0</v>
      </c>
      <c r="P58" s="34">
        <v>0</v>
      </c>
      <c r="Q58" s="35">
        <f>IFERROR(O58/H58,0)</f>
        <v>0</v>
      </c>
      <c r="R58" s="36">
        <f>IFERROR(O58/I58,0)</f>
        <v>0</v>
      </c>
    </row>
    <row r="59" spans="2:18" ht="16.5" customHeight="1" x14ac:dyDescent="0.2">
      <c r="B59" s="30"/>
      <c r="C59" s="31"/>
      <c r="D59" s="32"/>
      <c r="E59" s="27">
        <v>5150</v>
      </c>
      <c r="F59" s="28" t="s">
        <v>12</v>
      </c>
      <c r="G59" s="33">
        <f t="shared" si="2"/>
        <v>155835</v>
      </c>
      <c r="H59" s="34">
        <v>155835</v>
      </c>
      <c r="I59" s="34">
        <v>155835</v>
      </c>
      <c r="J59" s="34">
        <v>36424</v>
      </c>
      <c r="K59" s="34">
        <v>155835</v>
      </c>
      <c r="L59" s="34">
        <v>155835</v>
      </c>
      <c r="M59" s="72">
        <f t="shared" si="1"/>
        <v>23.373439856258223</v>
      </c>
      <c r="N59" s="28" t="s">
        <v>126</v>
      </c>
      <c r="O59" s="34">
        <v>36424</v>
      </c>
      <c r="P59" s="34">
        <v>36424</v>
      </c>
      <c r="Q59" s="35">
        <f>IFERROR(O59/H59,0)</f>
        <v>0.23373439856258221</v>
      </c>
      <c r="R59" s="36">
        <f>IFERROR(O59/I59,0)</f>
        <v>0.23373439856258221</v>
      </c>
    </row>
    <row r="60" spans="2:18" ht="16.5" customHeight="1" x14ac:dyDescent="0.2">
      <c r="B60" s="30"/>
      <c r="C60" s="31"/>
      <c r="D60" s="32"/>
      <c r="E60" s="27">
        <v>5230</v>
      </c>
      <c r="F60" s="28" t="s">
        <v>43</v>
      </c>
      <c r="G60" s="33">
        <f t="shared" si="2"/>
        <v>3916.16</v>
      </c>
      <c r="H60" s="34">
        <v>3916.16</v>
      </c>
      <c r="I60" s="34">
        <v>3916.16</v>
      </c>
      <c r="J60" s="34">
        <v>0</v>
      </c>
      <c r="K60" s="34">
        <v>3916.16</v>
      </c>
      <c r="L60" s="34">
        <v>3916.16</v>
      </c>
      <c r="M60" s="72">
        <f t="shared" si="1"/>
        <v>0</v>
      </c>
      <c r="N60" s="28" t="s">
        <v>126</v>
      </c>
      <c r="O60" s="34">
        <v>0</v>
      </c>
      <c r="P60" s="34">
        <v>0</v>
      </c>
      <c r="Q60" s="35">
        <f>IFERROR(O60/H60,0)</f>
        <v>0</v>
      </c>
      <c r="R60" s="36">
        <f>IFERROR(O60/I60,0)</f>
        <v>0</v>
      </c>
    </row>
    <row r="61" spans="2:18" ht="16.5" customHeight="1" x14ac:dyDescent="0.2">
      <c r="B61" s="30"/>
      <c r="C61" s="31"/>
      <c r="D61" s="32"/>
      <c r="E61" s="27">
        <v>5650</v>
      </c>
      <c r="F61" s="28" t="s">
        <v>27</v>
      </c>
      <c r="G61" s="33">
        <f t="shared" si="2"/>
        <v>10000</v>
      </c>
      <c r="H61" s="34">
        <v>10000</v>
      </c>
      <c r="I61" s="34">
        <v>10000</v>
      </c>
      <c r="J61" s="34">
        <v>0</v>
      </c>
      <c r="K61" s="34">
        <v>10000</v>
      </c>
      <c r="L61" s="34">
        <v>10000</v>
      </c>
      <c r="M61" s="72">
        <f t="shared" si="1"/>
        <v>0</v>
      </c>
      <c r="N61" s="28" t="s">
        <v>126</v>
      </c>
      <c r="O61" s="34">
        <v>0</v>
      </c>
      <c r="P61" s="34">
        <v>0</v>
      </c>
      <c r="Q61" s="35">
        <f>IFERROR(O61/H61,0)</f>
        <v>0</v>
      </c>
      <c r="R61" s="36">
        <f>IFERROR(O61/I61,0)</f>
        <v>0</v>
      </c>
    </row>
    <row r="62" spans="2:18" ht="16.5" customHeight="1" x14ac:dyDescent="0.2">
      <c r="B62" s="30"/>
      <c r="C62" s="31"/>
      <c r="D62" s="32"/>
      <c r="E62" s="27">
        <v>5690</v>
      </c>
      <c r="F62" s="28" t="s">
        <v>22</v>
      </c>
      <c r="G62" s="33">
        <f t="shared" si="2"/>
        <v>28000</v>
      </c>
      <c r="H62" s="34">
        <v>28000</v>
      </c>
      <c r="I62" s="34">
        <v>28000</v>
      </c>
      <c r="J62" s="34">
        <v>0</v>
      </c>
      <c r="K62" s="34">
        <v>28000</v>
      </c>
      <c r="L62" s="34">
        <v>28000</v>
      </c>
      <c r="M62" s="72">
        <f t="shared" si="1"/>
        <v>0</v>
      </c>
      <c r="N62" s="28" t="s">
        <v>126</v>
      </c>
      <c r="O62" s="34">
        <v>0</v>
      </c>
      <c r="P62" s="34">
        <v>0</v>
      </c>
      <c r="Q62" s="35">
        <f>IFERROR(O62/H62,0)</f>
        <v>0</v>
      </c>
      <c r="R62" s="36">
        <f>IFERROR(O62/I62,0)</f>
        <v>0</v>
      </c>
    </row>
    <row r="63" spans="2:18" ht="16.5" customHeight="1" x14ac:dyDescent="0.2">
      <c r="B63" s="30"/>
      <c r="C63" s="31"/>
      <c r="D63" s="32"/>
      <c r="E63" s="27">
        <v>5970</v>
      </c>
      <c r="F63" s="28" t="s">
        <v>57</v>
      </c>
      <c r="G63" s="33">
        <f t="shared" si="2"/>
        <v>2359.37</v>
      </c>
      <c r="H63" s="34">
        <v>2359.37</v>
      </c>
      <c r="I63" s="34">
        <v>2359.37</v>
      </c>
      <c r="J63" s="34">
        <v>0</v>
      </c>
      <c r="K63" s="34">
        <v>2359.37</v>
      </c>
      <c r="L63" s="34">
        <v>2359.37</v>
      </c>
      <c r="M63" s="72">
        <f t="shared" si="1"/>
        <v>0</v>
      </c>
      <c r="N63" s="28" t="s">
        <v>126</v>
      </c>
      <c r="O63" s="34">
        <v>0</v>
      </c>
      <c r="P63" s="34">
        <v>0</v>
      </c>
      <c r="Q63" s="35">
        <f>IFERROR(O63/H63,0)</f>
        <v>0</v>
      </c>
      <c r="R63" s="36">
        <f>IFERROR(O63/I63,0)</f>
        <v>0</v>
      </c>
    </row>
    <row r="64" spans="2:18" ht="16.5" customHeight="1" x14ac:dyDescent="0.2">
      <c r="B64" s="30" t="s">
        <v>58</v>
      </c>
      <c r="C64" s="31" t="s">
        <v>100</v>
      </c>
      <c r="D64" s="32" t="s">
        <v>59</v>
      </c>
      <c r="E64" s="27">
        <v>5150</v>
      </c>
      <c r="F64" s="28" t="s">
        <v>12</v>
      </c>
      <c r="G64" s="33">
        <f t="shared" si="2"/>
        <v>4513</v>
      </c>
      <c r="H64" s="34">
        <v>4513</v>
      </c>
      <c r="I64" s="34">
        <v>4513</v>
      </c>
      <c r="J64" s="34">
        <v>0</v>
      </c>
      <c r="K64" s="34">
        <v>4513</v>
      </c>
      <c r="L64" s="34">
        <v>4513</v>
      </c>
      <c r="M64" s="72">
        <f t="shared" si="1"/>
        <v>0</v>
      </c>
      <c r="N64" s="28" t="s">
        <v>126</v>
      </c>
      <c r="O64" s="34">
        <v>0</v>
      </c>
      <c r="P64" s="34">
        <v>0</v>
      </c>
      <c r="Q64" s="35">
        <f>IFERROR(O64/H64,0)</f>
        <v>0</v>
      </c>
      <c r="R64" s="36">
        <f>IFERROR(O64/I64,0)</f>
        <v>0</v>
      </c>
    </row>
    <row r="65" spans="2:18" ht="16.5" customHeight="1" x14ac:dyDescent="0.2">
      <c r="B65" s="30"/>
      <c r="C65" s="31"/>
      <c r="D65" s="32"/>
      <c r="E65" s="27">
        <v>5190</v>
      </c>
      <c r="F65" s="28" t="s">
        <v>9</v>
      </c>
      <c r="G65" s="33">
        <f t="shared" si="2"/>
        <v>5568</v>
      </c>
      <c r="H65" s="34">
        <v>5568</v>
      </c>
      <c r="I65" s="34">
        <v>5568</v>
      </c>
      <c r="J65" s="34">
        <v>0</v>
      </c>
      <c r="K65" s="34">
        <v>5568</v>
      </c>
      <c r="L65" s="34">
        <v>5568</v>
      </c>
      <c r="M65" s="72">
        <f t="shared" si="1"/>
        <v>0</v>
      </c>
      <c r="N65" s="28" t="s">
        <v>126</v>
      </c>
      <c r="O65" s="34">
        <v>0</v>
      </c>
      <c r="P65" s="34">
        <v>0</v>
      </c>
      <c r="Q65" s="35">
        <f>IFERROR(O65/H65,0)</f>
        <v>0</v>
      </c>
      <c r="R65" s="36">
        <f>IFERROR(O65/I65,0)</f>
        <v>0</v>
      </c>
    </row>
    <row r="66" spans="2:18" ht="16.5" customHeight="1" x14ac:dyDescent="0.2">
      <c r="B66" s="30"/>
      <c r="C66" s="31"/>
      <c r="D66" s="32"/>
      <c r="E66" s="27">
        <v>5640</v>
      </c>
      <c r="F66" s="28" t="s">
        <v>14</v>
      </c>
      <c r="G66" s="33">
        <f t="shared" si="2"/>
        <v>6880</v>
      </c>
      <c r="H66" s="34">
        <v>6880</v>
      </c>
      <c r="I66" s="34">
        <v>6880</v>
      </c>
      <c r="J66" s="34">
        <v>0</v>
      </c>
      <c r="K66" s="34">
        <v>6880</v>
      </c>
      <c r="L66" s="34">
        <v>6880</v>
      </c>
      <c r="M66" s="72">
        <f t="shared" si="1"/>
        <v>0</v>
      </c>
      <c r="N66" s="28" t="s">
        <v>126</v>
      </c>
      <c r="O66" s="34">
        <v>0</v>
      </c>
      <c r="P66" s="34">
        <v>0</v>
      </c>
      <c r="Q66" s="35">
        <f>IFERROR(O66/H66,0)</f>
        <v>0</v>
      </c>
      <c r="R66" s="36">
        <f>IFERROR(O66/I66,0)</f>
        <v>0</v>
      </c>
    </row>
    <row r="67" spans="2:18" ht="16.5" customHeight="1" x14ac:dyDescent="0.2">
      <c r="B67" s="30"/>
      <c r="C67" s="31"/>
      <c r="D67" s="32"/>
      <c r="E67" s="27">
        <v>5650</v>
      </c>
      <c r="F67" s="28" t="s">
        <v>27</v>
      </c>
      <c r="G67" s="33">
        <f t="shared" si="2"/>
        <v>4789.6000000000004</v>
      </c>
      <c r="H67" s="34">
        <v>4789.6000000000004</v>
      </c>
      <c r="I67" s="34">
        <v>4789.6000000000004</v>
      </c>
      <c r="J67" s="34">
        <v>0</v>
      </c>
      <c r="K67" s="34">
        <v>4789.6000000000004</v>
      </c>
      <c r="L67" s="34">
        <v>4789.6000000000004</v>
      </c>
      <c r="M67" s="72">
        <f t="shared" si="1"/>
        <v>0</v>
      </c>
      <c r="N67" s="28" t="s">
        <v>126</v>
      </c>
      <c r="O67" s="34">
        <v>0</v>
      </c>
      <c r="P67" s="34">
        <v>0</v>
      </c>
      <c r="Q67" s="35">
        <f>IFERROR(O67/H67,0)</f>
        <v>0</v>
      </c>
      <c r="R67" s="36">
        <f>IFERROR(O67/I67,0)</f>
        <v>0</v>
      </c>
    </row>
    <row r="68" spans="2:18" ht="16.5" customHeight="1" x14ac:dyDescent="0.2">
      <c r="B68" s="30" t="s">
        <v>60</v>
      </c>
      <c r="C68" s="31" t="s">
        <v>101</v>
      </c>
      <c r="D68" s="32" t="s">
        <v>61</v>
      </c>
      <c r="E68" s="27">
        <v>5150</v>
      </c>
      <c r="F68" s="28" t="s">
        <v>12</v>
      </c>
      <c r="G68" s="33">
        <f t="shared" si="2"/>
        <v>16297.24</v>
      </c>
      <c r="H68" s="34">
        <v>16297.24</v>
      </c>
      <c r="I68" s="34">
        <v>16297.24</v>
      </c>
      <c r="J68" s="34">
        <v>0</v>
      </c>
      <c r="K68" s="34">
        <v>16297.24</v>
      </c>
      <c r="L68" s="34">
        <v>16297.24</v>
      </c>
      <c r="M68" s="72">
        <f t="shared" si="1"/>
        <v>0</v>
      </c>
      <c r="N68" s="28" t="s">
        <v>126</v>
      </c>
      <c r="O68" s="34">
        <v>0</v>
      </c>
      <c r="P68" s="34">
        <v>0</v>
      </c>
      <c r="Q68" s="35">
        <f>IFERROR(O68/H68,0)</f>
        <v>0</v>
      </c>
      <c r="R68" s="36">
        <f>IFERROR(O68/I68,0)</f>
        <v>0</v>
      </c>
    </row>
    <row r="69" spans="2:18" ht="16.5" customHeight="1" x14ac:dyDescent="0.2">
      <c r="B69" s="30"/>
      <c r="C69" s="31"/>
      <c r="D69" s="32"/>
      <c r="E69" s="27">
        <v>5650</v>
      </c>
      <c r="F69" s="28" t="s">
        <v>27</v>
      </c>
      <c r="G69" s="33">
        <f t="shared" ref="G69:G81" si="3">+H69</f>
        <v>3237</v>
      </c>
      <c r="H69" s="34">
        <v>3237</v>
      </c>
      <c r="I69" s="34">
        <v>3237</v>
      </c>
      <c r="J69" s="34">
        <v>0</v>
      </c>
      <c r="K69" s="34">
        <v>3237</v>
      </c>
      <c r="L69" s="34">
        <v>3237</v>
      </c>
      <c r="M69" s="72">
        <f t="shared" si="1"/>
        <v>0</v>
      </c>
      <c r="N69" s="28" t="s">
        <v>126</v>
      </c>
      <c r="O69" s="34">
        <v>0</v>
      </c>
      <c r="P69" s="34">
        <v>0</v>
      </c>
      <c r="Q69" s="35">
        <f>IFERROR(O69/H69,0)</f>
        <v>0</v>
      </c>
      <c r="R69" s="36">
        <f>IFERROR(O69/I69,0)</f>
        <v>0</v>
      </c>
    </row>
    <row r="70" spans="2:18" ht="16.5" customHeight="1" x14ac:dyDescent="0.2">
      <c r="B70" s="30"/>
      <c r="C70" s="31"/>
      <c r="D70" s="32"/>
      <c r="E70" s="27">
        <v>5690</v>
      </c>
      <c r="F70" s="28" t="s">
        <v>22</v>
      </c>
      <c r="G70" s="33">
        <f t="shared" si="3"/>
        <v>21728</v>
      </c>
      <c r="H70" s="34">
        <v>21728</v>
      </c>
      <c r="I70" s="34">
        <v>21728</v>
      </c>
      <c r="J70" s="34">
        <v>0</v>
      </c>
      <c r="K70" s="34">
        <v>21728</v>
      </c>
      <c r="L70" s="34">
        <v>21728</v>
      </c>
      <c r="M70" s="72">
        <f t="shared" ref="M70:M80" si="4">+J70*100/L70</f>
        <v>0</v>
      </c>
      <c r="N70" s="28" t="s">
        <v>126</v>
      </c>
      <c r="O70" s="34">
        <v>0</v>
      </c>
      <c r="P70" s="34">
        <v>0</v>
      </c>
      <c r="Q70" s="35">
        <f>IFERROR(O70/H70,0)</f>
        <v>0</v>
      </c>
      <c r="R70" s="36">
        <f>IFERROR(O70/I70,0)</f>
        <v>0</v>
      </c>
    </row>
    <row r="71" spans="2:18" ht="16.5" customHeight="1" x14ac:dyDescent="0.2">
      <c r="B71" s="30" t="s">
        <v>62</v>
      </c>
      <c r="C71" s="31" t="s">
        <v>102</v>
      </c>
      <c r="D71" s="32" t="s">
        <v>63</v>
      </c>
      <c r="E71" s="27">
        <v>5150</v>
      </c>
      <c r="F71" s="28" t="s">
        <v>12</v>
      </c>
      <c r="G71" s="33">
        <f t="shared" si="3"/>
        <v>21057.64</v>
      </c>
      <c r="H71" s="34">
        <v>21057.64</v>
      </c>
      <c r="I71" s="34">
        <v>21057.64</v>
      </c>
      <c r="J71" s="34">
        <v>0</v>
      </c>
      <c r="K71" s="34">
        <v>21057.64</v>
      </c>
      <c r="L71" s="34">
        <v>21057.64</v>
      </c>
      <c r="M71" s="72">
        <f t="shared" si="4"/>
        <v>0</v>
      </c>
      <c r="N71" s="28" t="s">
        <v>126</v>
      </c>
      <c r="O71" s="34">
        <v>0</v>
      </c>
      <c r="P71" s="34">
        <v>0</v>
      </c>
      <c r="Q71" s="35">
        <f>IFERROR(O71/H71,0)</f>
        <v>0</v>
      </c>
      <c r="R71" s="36">
        <f>IFERROR(O71/I71,0)</f>
        <v>0</v>
      </c>
    </row>
    <row r="72" spans="2:18" ht="16.5" customHeight="1" x14ac:dyDescent="0.2">
      <c r="B72" s="30" t="s">
        <v>64</v>
      </c>
      <c r="C72" s="31" t="s">
        <v>82</v>
      </c>
      <c r="D72" s="32" t="s">
        <v>108</v>
      </c>
      <c r="E72" s="27">
        <v>5110</v>
      </c>
      <c r="F72" s="28" t="s">
        <v>8</v>
      </c>
      <c r="G72" s="33">
        <f t="shared" si="3"/>
        <v>7000</v>
      </c>
      <c r="H72" s="34">
        <v>7000</v>
      </c>
      <c r="I72" s="34">
        <v>7000</v>
      </c>
      <c r="J72" s="34">
        <v>0</v>
      </c>
      <c r="K72" s="34">
        <v>7000</v>
      </c>
      <c r="L72" s="34">
        <v>7000</v>
      </c>
      <c r="M72" s="72">
        <f t="shared" si="4"/>
        <v>0</v>
      </c>
      <c r="N72" s="28" t="s">
        <v>126</v>
      </c>
      <c r="O72" s="34">
        <v>0</v>
      </c>
      <c r="P72" s="34">
        <v>0</v>
      </c>
      <c r="Q72" s="35">
        <f>IFERROR(O72/H72,0)</f>
        <v>0</v>
      </c>
      <c r="R72" s="36">
        <f>IFERROR(O72/I72,0)</f>
        <v>0</v>
      </c>
    </row>
    <row r="73" spans="2:18" ht="16.5" customHeight="1" x14ac:dyDescent="0.2">
      <c r="B73" s="30"/>
      <c r="C73" s="31"/>
      <c r="D73" s="32"/>
      <c r="E73" s="27">
        <v>5150</v>
      </c>
      <c r="F73" s="28" t="s">
        <v>12</v>
      </c>
      <c r="G73" s="33">
        <f t="shared" si="3"/>
        <v>34001</v>
      </c>
      <c r="H73" s="34">
        <v>34001</v>
      </c>
      <c r="I73" s="34">
        <v>34001</v>
      </c>
      <c r="J73" s="34">
        <v>0</v>
      </c>
      <c r="K73" s="34">
        <v>34001</v>
      </c>
      <c r="L73" s="34">
        <v>34001</v>
      </c>
      <c r="M73" s="72">
        <f t="shared" si="4"/>
        <v>0</v>
      </c>
      <c r="N73" s="28" t="s">
        <v>126</v>
      </c>
      <c r="O73" s="34">
        <v>0</v>
      </c>
      <c r="P73" s="34">
        <v>0</v>
      </c>
      <c r="Q73" s="35">
        <f>IFERROR(O73/H73,0)</f>
        <v>0</v>
      </c>
      <c r="R73" s="36">
        <f>IFERROR(O73/I73,0)</f>
        <v>0</v>
      </c>
    </row>
    <row r="74" spans="2:18" ht="16.5" customHeight="1" x14ac:dyDescent="0.2">
      <c r="B74" s="30"/>
      <c r="C74" s="31"/>
      <c r="D74" s="32"/>
      <c r="E74" s="27">
        <v>5190</v>
      </c>
      <c r="F74" s="28" t="s">
        <v>9</v>
      </c>
      <c r="G74" s="33">
        <f t="shared" si="3"/>
        <v>8485.4</v>
      </c>
      <c r="H74" s="34">
        <v>8485.4</v>
      </c>
      <c r="I74" s="34">
        <v>8485.4</v>
      </c>
      <c r="J74" s="34">
        <v>0</v>
      </c>
      <c r="K74" s="34">
        <v>8485.4</v>
      </c>
      <c r="L74" s="34">
        <v>8485.4</v>
      </c>
      <c r="M74" s="72">
        <f t="shared" si="4"/>
        <v>0</v>
      </c>
      <c r="N74" s="28" t="s">
        <v>126</v>
      </c>
      <c r="O74" s="34">
        <v>0</v>
      </c>
      <c r="P74" s="34">
        <v>0</v>
      </c>
      <c r="Q74" s="35">
        <f>IFERROR(O74/H74,0)</f>
        <v>0</v>
      </c>
      <c r="R74" s="36">
        <f>IFERROR(O74/I74,0)</f>
        <v>0</v>
      </c>
    </row>
    <row r="75" spans="2:18" ht="16.5" customHeight="1" x14ac:dyDescent="0.2">
      <c r="B75" s="30"/>
      <c r="C75" s="31"/>
      <c r="D75" s="32"/>
      <c r="E75" s="27">
        <v>5410</v>
      </c>
      <c r="F75" s="28" t="s">
        <v>13</v>
      </c>
      <c r="G75" s="33">
        <f t="shared" si="3"/>
        <v>63800</v>
      </c>
      <c r="H75" s="34">
        <v>63800</v>
      </c>
      <c r="I75" s="34">
        <v>63800</v>
      </c>
      <c r="J75" s="34">
        <v>0</v>
      </c>
      <c r="K75" s="34">
        <v>63800</v>
      </c>
      <c r="L75" s="34">
        <v>63800</v>
      </c>
      <c r="M75" s="72">
        <f t="shared" si="4"/>
        <v>0</v>
      </c>
      <c r="N75" s="28" t="s">
        <v>126</v>
      </c>
      <c r="O75" s="34">
        <v>0</v>
      </c>
      <c r="P75" s="34">
        <v>0</v>
      </c>
      <c r="Q75" s="35">
        <f>IFERROR(O75/H75,0)</f>
        <v>0</v>
      </c>
      <c r="R75" s="36">
        <f>IFERROR(O75/I75,0)</f>
        <v>0</v>
      </c>
    </row>
    <row r="76" spans="2:18" ht="16.5" customHeight="1" x14ac:dyDescent="0.2">
      <c r="B76" s="30"/>
      <c r="C76" s="31"/>
      <c r="D76" s="32"/>
      <c r="E76" s="27">
        <v>5610</v>
      </c>
      <c r="F76" s="28" t="s">
        <v>65</v>
      </c>
      <c r="G76" s="33">
        <f t="shared" si="3"/>
        <v>2800</v>
      </c>
      <c r="H76" s="34">
        <v>2800</v>
      </c>
      <c r="I76" s="34">
        <v>2800</v>
      </c>
      <c r="J76" s="34">
        <v>0</v>
      </c>
      <c r="K76" s="34">
        <v>2800</v>
      </c>
      <c r="L76" s="34">
        <v>2800</v>
      </c>
      <c r="M76" s="72">
        <f t="shared" si="4"/>
        <v>0</v>
      </c>
      <c r="N76" s="28" t="s">
        <v>126</v>
      </c>
      <c r="O76" s="34">
        <v>0</v>
      </c>
      <c r="P76" s="34">
        <v>0</v>
      </c>
      <c r="Q76" s="35">
        <f>IFERROR(O76/H76,0)</f>
        <v>0</v>
      </c>
      <c r="R76" s="36">
        <f>IFERROR(O76/I76,0)</f>
        <v>0</v>
      </c>
    </row>
    <row r="77" spans="2:18" ht="16.5" customHeight="1" x14ac:dyDescent="0.2">
      <c r="B77" s="30"/>
      <c r="C77" s="31"/>
      <c r="D77" s="32"/>
      <c r="E77" s="27">
        <v>5690</v>
      </c>
      <c r="F77" s="28" t="s">
        <v>22</v>
      </c>
      <c r="G77" s="33">
        <f t="shared" si="3"/>
        <v>87574.399999999994</v>
      </c>
      <c r="H77" s="34">
        <v>87574.399999999994</v>
      </c>
      <c r="I77" s="34">
        <v>87574.399999999994</v>
      </c>
      <c r="J77" s="34">
        <v>0</v>
      </c>
      <c r="K77" s="34">
        <v>87574.399999999994</v>
      </c>
      <c r="L77" s="34">
        <v>87574.399999999994</v>
      </c>
      <c r="M77" s="72">
        <f t="shared" si="4"/>
        <v>0</v>
      </c>
      <c r="N77" s="28" t="s">
        <v>126</v>
      </c>
      <c r="O77" s="34">
        <v>0</v>
      </c>
      <c r="P77" s="34">
        <v>0</v>
      </c>
      <c r="Q77" s="35">
        <f>IFERROR(O77/H77,0)</f>
        <v>0</v>
      </c>
      <c r="R77" s="36">
        <f>IFERROR(O77/I77,0)</f>
        <v>0</v>
      </c>
    </row>
    <row r="78" spans="2:18" ht="16.5" customHeight="1" x14ac:dyDescent="0.2">
      <c r="B78" s="30" t="s">
        <v>66</v>
      </c>
      <c r="C78" s="31" t="s">
        <v>83</v>
      </c>
      <c r="D78" s="32" t="s">
        <v>107</v>
      </c>
      <c r="E78" s="27">
        <v>5110</v>
      </c>
      <c r="F78" s="28" t="s">
        <v>8</v>
      </c>
      <c r="G78" s="33">
        <f t="shared" si="3"/>
        <v>10756.91</v>
      </c>
      <c r="H78" s="34">
        <v>10756.91</v>
      </c>
      <c r="I78" s="34">
        <v>10756.91</v>
      </c>
      <c r="J78" s="34">
        <v>0</v>
      </c>
      <c r="K78" s="34">
        <v>10756.91</v>
      </c>
      <c r="L78" s="34">
        <v>10756.91</v>
      </c>
      <c r="M78" s="72">
        <f t="shared" si="4"/>
        <v>0</v>
      </c>
      <c r="N78" s="28" t="s">
        <v>126</v>
      </c>
      <c r="O78" s="34">
        <v>0</v>
      </c>
      <c r="P78" s="34">
        <v>0</v>
      </c>
      <c r="Q78" s="35">
        <f>IFERROR(O78/H78,0)</f>
        <v>0</v>
      </c>
      <c r="R78" s="36">
        <f>IFERROR(O78/I78,0)</f>
        <v>0</v>
      </c>
    </row>
    <row r="79" spans="2:18" ht="16.5" customHeight="1" x14ac:dyDescent="0.2">
      <c r="B79" s="30"/>
      <c r="C79" s="31"/>
      <c r="D79" s="32"/>
      <c r="E79" s="27">
        <v>5150</v>
      </c>
      <c r="F79" s="28" t="s">
        <v>12</v>
      </c>
      <c r="G79" s="33">
        <f t="shared" si="3"/>
        <v>50500</v>
      </c>
      <c r="H79" s="34">
        <v>50500</v>
      </c>
      <c r="I79" s="34">
        <v>50500</v>
      </c>
      <c r="J79" s="34">
        <v>0</v>
      </c>
      <c r="K79" s="34">
        <v>50500</v>
      </c>
      <c r="L79" s="34">
        <v>50500</v>
      </c>
      <c r="M79" s="72">
        <f t="shared" si="4"/>
        <v>0</v>
      </c>
      <c r="N79" s="28" t="s">
        <v>126</v>
      </c>
      <c r="O79" s="34">
        <v>0</v>
      </c>
      <c r="P79" s="34">
        <v>0</v>
      </c>
      <c r="Q79" s="35">
        <f>IFERROR(O79/H79,0)</f>
        <v>0</v>
      </c>
      <c r="R79" s="36">
        <f>IFERROR(O79/I79,0)</f>
        <v>0</v>
      </c>
    </row>
    <row r="80" spans="2:18" ht="16.5" customHeight="1" x14ac:dyDescent="0.2">
      <c r="B80" s="30" t="s">
        <v>67</v>
      </c>
      <c r="C80" s="31" t="s">
        <v>85</v>
      </c>
      <c r="D80" s="32" t="s">
        <v>109</v>
      </c>
      <c r="E80" s="27">
        <v>5150</v>
      </c>
      <c r="F80" s="28" t="s">
        <v>12</v>
      </c>
      <c r="G80" s="33">
        <f t="shared" si="3"/>
        <v>6864.88</v>
      </c>
      <c r="H80" s="34">
        <v>6864.88</v>
      </c>
      <c r="I80" s="34">
        <v>6864.88</v>
      </c>
      <c r="J80" s="34">
        <v>0</v>
      </c>
      <c r="K80" s="34">
        <v>6864.88</v>
      </c>
      <c r="L80" s="34">
        <v>6864.88</v>
      </c>
      <c r="M80" s="72">
        <f t="shared" si="4"/>
        <v>0</v>
      </c>
      <c r="N80" s="28" t="s">
        <v>126</v>
      </c>
      <c r="O80" s="34">
        <v>0</v>
      </c>
      <c r="P80" s="34">
        <v>0</v>
      </c>
      <c r="Q80" s="35">
        <f>IFERROR(O80/H80,0)</f>
        <v>0</v>
      </c>
      <c r="R80" s="36">
        <f>IFERROR(O80/I80,0)</f>
        <v>0</v>
      </c>
    </row>
    <row r="81" spans="2:18" ht="16.5" customHeight="1" x14ac:dyDescent="0.2">
      <c r="B81" s="30"/>
      <c r="C81" s="31"/>
      <c r="D81" s="32"/>
      <c r="E81" s="27">
        <v>5210</v>
      </c>
      <c r="F81" s="28" t="s">
        <v>40</v>
      </c>
      <c r="G81" s="33">
        <f t="shared" si="3"/>
        <v>0</v>
      </c>
      <c r="H81" s="34">
        <v>0</v>
      </c>
      <c r="I81" s="34">
        <v>17000</v>
      </c>
      <c r="J81" s="34">
        <v>16374.56</v>
      </c>
      <c r="K81" s="34">
        <v>0</v>
      </c>
      <c r="L81" s="34">
        <v>0</v>
      </c>
      <c r="M81" s="72" t="s">
        <v>127</v>
      </c>
      <c r="N81" s="28" t="s">
        <v>126</v>
      </c>
      <c r="O81" s="34">
        <v>16374.56</v>
      </c>
      <c r="P81" s="34">
        <v>16374.56</v>
      </c>
      <c r="Q81" s="35">
        <f>IFERROR(O81/H81,0)</f>
        <v>0</v>
      </c>
      <c r="R81" s="36">
        <f>IFERROR(O81/I81,0)</f>
        <v>0.96320941176470587</v>
      </c>
    </row>
    <row r="82" spans="2:18" x14ac:dyDescent="0.2">
      <c r="B82" s="30"/>
      <c r="C82" s="31"/>
      <c r="D82" s="32"/>
      <c r="E82" s="37"/>
      <c r="F82" s="38"/>
      <c r="G82" s="42"/>
      <c r="H82" s="42"/>
      <c r="I82" s="42"/>
      <c r="J82" s="42"/>
      <c r="K82" s="42"/>
      <c r="L82" s="42"/>
      <c r="M82" s="72"/>
      <c r="O82" s="42"/>
      <c r="P82" s="42"/>
      <c r="Q82" s="39"/>
      <c r="R82" s="40"/>
    </row>
    <row r="83" spans="2:18" x14ac:dyDescent="0.2">
      <c r="B83" s="30"/>
      <c r="C83" s="31"/>
      <c r="D83" s="25"/>
      <c r="E83" s="41"/>
      <c r="F83" s="25"/>
      <c r="G83" s="25"/>
      <c r="H83" s="25"/>
      <c r="I83" s="25"/>
      <c r="J83" s="25"/>
      <c r="K83" s="25"/>
      <c r="L83" s="25"/>
      <c r="M83" s="72"/>
      <c r="O83" s="25"/>
      <c r="P83" s="25"/>
      <c r="Q83" s="25"/>
      <c r="R83" s="26"/>
    </row>
    <row r="84" spans="2:18" ht="13.15" customHeight="1" x14ac:dyDescent="0.2">
      <c r="B84" s="75" t="s">
        <v>1</v>
      </c>
      <c r="C84" s="75"/>
      <c r="D84" s="75"/>
      <c r="E84" s="75"/>
      <c r="F84" s="75"/>
      <c r="G84" s="76">
        <f>SUM(G5:G81)</f>
        <v>1964049.77</v>
      </c>
      <c r="H84" s="76">
        <f>SUM(H5:H81)</f>
        <v>1964049.77</v>
      </c>
      <c r="I84" s="76">
        <f>SUM(I5:I81)</f>
        <v>2105149.7699999996</v>
      </c>
      <c r="J84" s="76">
        <f>SUM(J5:J81)</f>
        <v>187639.88999999998</v>
      </c>
      <c r="K84" s="76">
        <f>SUM(K5:K81)</f>
        <v>1964049.77</v>
      </c>
      <c r="L84" s="76">
        <f>SUM(L5:L81)</f>
        <v>1964049.77</v>
      </c>
      <c r="M84" s="76">
        <f t="shared" ref="M84:N84" si="5">SUM(M5:M81)</f>
        <v>363.81869215960398</v>
      </c>
      <c r="N84" s="76">
        <f t="shared" si="5"/>
        <v>0</v>
      </c>
      <c r="O84" s="76">
        <f>SUM(O5:O81)</f>
        <v>187639.88999999998</v>
      </c>
      <c r="P84" s="76">
        <f>SUM(P5:P81)</f>
        <v>187639.88999999998</v>
      </c>
      <c r="Q84" s="77">
        <f>IFERROR(O84/H84,0)</f>
        <v>9.5537237836900629E-2</v>
      </c>
      <c r="R84" s="77">
        <f>IFERROR(O84/I84,0)</f>
        <v>8.9133748426839965E-2</v>
      </c>
    </row>
    <row r="85" spans="2:18" ht="4.9000000000000004" customHeight="1" x14ac:dyDescent="0.2">
      <c r="B85" s="30"/>
      <c r="C85" s="31"/>
      <c r="D85" s="25"/>
      <c r="E85" s="41"/>
      <c r="F85" s="25"/>
      <c r="G85" s="25"/>
      <c r="H85" s="25"/>
      <c r="I85" s="25"/>
      <c r="J85" s="25"/>
      <c r="K85" s="25"/>
      <c r="L85" s="25"/>
      <c r="M85" s="25"/>
      <c r="O85" s="25"/>
      <c r="P85" s="25"/>
      <c r="Q85" s="25"/>
      <c r="R85" s="26"/>
    </row>
    <row r="86" spans="2:18" ht="13.15" customHeight="1" x14ac:dyDescent="0.2">
      <c r="B86" s="57" t="s">
        <v>2</v>
      </c>
      <c r="C86" s="54"/>
      <c r="D86" s="54"/>
      <c r="E86" s="21"/>
      <c r="F86" s="24"/>
      <c r="G86" s="25"/>
      <c r="H86" s="25"/>
      <c r="I86" s="25"/>
      <c r="J86" s="25"/>
      <c r="K86" s="25"/>
      <c r="L86" s="25"/>
      <c r="M86" s="25"/>
      <c r="O86" s="25"/>
      <c r="P86" s="25"/>
      <c r="Q86" s="25"/>
      <c r="R86" s="26"/>
    </row>
    <row r="87" spans="2:18" ht="13.15" customHeight="1" x14ac:dyDescent="0.2">
      <c r="B87" s="23"/>
      <c r="C87" s="54" t="s">
        <v>3</v>
      </c>
      <c r="D87" s="54"/>
      <c r="E87" s="21"/>
      <c r="F87" s="24"/>
      <c r="G87" s="25"/>
      <c r="H87" s="25"/>
      <c r="I87" s="25"/>
      <c r="J87" s="25"/>
      <c r="K87" s="25"/>
      <c r="L87" s="25"/>
      <c r="M87" s="25"/>
      <c r="O87" s="25"/>
      <c r="P87" s="25"/>
      <c r="Q87" s="25"/>
      <c r="R87" s="26"/>
    </row>
    <row r="88" spans="2:18" ht="6" customHeight="1" x14ac:dyDescent="0.2">
      <c r="B88" s="43"/>
      <c r="C88" s="44"/>
      <c r="D88" s="44"/>
      <c r="E88" s="37"/>
      <c r="F88" s="44"/>
      <c r="G88" s="25"/>
      <c r="H88" s="25"/>
      <c r="I88" s="25"/>
      <c r="J88" s="25"/>
      <c r="K88" s="25"/>
      <c r="L88" s="25"/>
      <c r="M88" s="25"/>
      <c r="O88" s="25"/>
      <c r="P88" s="25"/>
      <c r="Q88" s="25"/>
      <c r="R88" s="26"/>
    </row>
    <row r="89" spans="2:18" ht="13.5" customHeight="1" x14ac:dyDescent="0.2">
      <c r="B89" s="30" t="s">
        <v>52</v>
      </c>
      <c r="C89" s="31" t="s">
        <v>97</v>
      </c>
      <c r="D89" s="25" t="s">
        <v>68</v>
      </c>
      <c r="E89" s="41">
        <v>6140</v>
      </c>
      <c r="F89" s="25" t="s">
        <v>69</v>
      </c>
      <c r="G89" s="33">
        <f>+H89</f>
        <v>19420000</v>
      </c>
      <c r="H89" s="34">
        <v>19420000</v>
      </c>
      <c r="I89" s="34">
        <v>19420000</v>
      </c>
      <c r="J89" s="34">
        <v>0</v>
      </c>
      <c r="K89" s="34">
        <v>19420000</v>
      </c>
      <c r="L89" s="34">
        <v>19420000</v>
      </c>
      <c r="M89" s="71">
        <v>0</v>
      </c>
      <c r="N89" s="28" t="s">
        <v>128</v>
      </c>
      <c r="O89" s="34">
        <v>0</v>
      </c>
      <c r="P89" s="34">
        <v>0</v>
      </c>
      <c r="Q89" s="35">
        <f>IFERROR(O89/H89,0)</f>
        <v>0</v>
      </c>
      <c r="R89" s="36">
        <f>IFERROR(O89/I89,0)</f>
        <v>0</v>
      </c>
    </row>
    <row r="90" spans="2:18" ht="13.5" customHeight="1" x14ac:dyDescent="0.2">
      <c r="B90" s="30" t="s">
        <v>70</v>
      </c>
      <c r="C90" s="31"/>
      <c r="D90" s="25" t="s">
        <v>71</v>
      </c>
      <c r="E90" s="41">
        <v>6130</v>
      </c>
      <c r="F90" s="25" t="s">
        <v>72</v>
      </c>
      <c r="G90" s="33">
        <f>+H90</f>
        <v>0</v>
      </c>
      <c r="H90" s="34">
        <v>0</v>
      </c>
      <c r="I90" s="34">
        <v>110307.03</v>
      </c>
      <c r="J90" s="34">
        <v>110125.46</v>
      </c>
      <c r="K90" s="34">
        <v>0</v>
      </c>
      <c r="L90" s="34">
        <v>0</v>
      </c>
      <c r="M90" s="34">
        <v>0.01</v>
      </c>
      <c r="N90" s="28" t="s">
        <v>128</v>
      </c>
      <c r="O90" s="34">
        <v>110125.46</v>
      </c>
      <c r="P90" s="34">
        <v>110125.46</v>
      </c>
      <c r="Q90" s="35">
        <f>IFERROR(O90/H90,0)</f>
        <v>0</v>
      </c>
      <c r="R90" s="36">
        <f>IFERROR(O90/I90,0)</f>
        <v>0.99835395803875793</v>
      </c>
    </row>
    <row r="91" spans="2:18" ht="13.5" customHeight="1" x14ac:dyDescent="0.2">
      <c r="B91" s="30"/>
      <c r="C91" s="31"/>
      <c r="D91" s="25"/>
      <c r="E91" s="41">
        <v>6140</v>
      </c>
      <c r="F91" s="25" t="s">
        <v>69</v>
      </c>
      <c r="G91" s="33">
        <f>+H91</f>
        <v>0</v>
      </c>
      <c r="H91" s="34">
        <v>0</v>
      </c>
      <c r="I91" s="34">
        <v>24225476.18</v>
      </c>
      <c r="J91" s="34">
        <v>14465672.029999999</v>
      </c>
      <c r="K91" s="34">
        <v>0</v>
      </c>
      <c r="L91" s="34">
        <v>0</v>
      </c>
      <c r="M91" s="34">
        <v>0</v>
      </c>
      <c r="N91" s="28" t="s">
        <v>128</v>
      </c>
      <c r="O91" s="34">
        <v>13728945.32</v>
      </c>
      <c r="P91" s="34">
        <v>13728945.32</v>
      </c>
      <c r="Q91" s="35">
        <f>IFERROR(O91/H91,0)</f>
        <v>0</v>
      </c>
      <c r="R91" s="36">
        <f>IFERROR(O91/I91,0)</f>
        <v>0.56671518933172937</v>
      </c>
    </row>
    <row r="92" spans="2:18" ht="13.5" customHeight="1" x14ac:dyDescent="0.2">
      <c r="B92" s="30"/>
      <c r="C92" s="31"/>
      <c r="D92" s="25"/>
      <c r="E92" s="41">
        <v>6150</v>
      </c>
      <c r="F92" s="25" t="s">
        <v>73</v>
      </c>
      <c r="G92" s="33">
        <f>+H92</f>
        <v>0</v>
      </c>
      <c r="H92" s="34">
        <v>0</v>
      </c>
      <c r="I92" s="34">
        <v>3</v>
      </c>
      <c r="J92" s="34">
        <v>0</v>
      </c>
      <c r="K92" s="34">
        <v>0</v>
      </c>
      <c r="L92" s="34">
        <v>0</v>
      </c>
      <c r="M92" s="34"/>
      <c r="O92" s="34">
        <v>0</v>
      </c>
      <c r="P92" s="34">
        <v>0</v>
      </c>
      <c r="Q92" s="35">
        <f>IFERROR(O92/H92,0)</f>
        <v>0</v>
      </c>
      <c r="R92" s="36">
        <f>IFERROR(O92/I92,0)</f>
        <v>0</v>
      </c>
    </row>
    <row r="93" spans="2:18" x14ac:dyDescent="0.2">
      <c r="B93" s="30"/>
      <c r="C93" s="31"/>
      <c r="D93" s="25"/>
      <c r="E93" s="41"/>
      <c r="F93" s="25"/>
      <c r="G93" s="42"/>
      <c r="H93" s="42"/>
      <c r="I93" s="42"/>
      <c r="J93" s="42"/>
      <c r="K93" s="42"/>
      <c r="L93" s="42"/>
      <c r="M93" s="42"/>
      <c r="O93" s="42"/>
      <c r="P93" s="42"/>
      <c r="Q93" s="39"/>
      <c r="R93" s="40"/>
    </row>
    <row r="94" spans="2:18" x14ac:dyDescent="0.2">
      <c r="B94" s="45"/>
      <c r="C94" s="46"/>
      <c r="D94" s="47"/>
      <c r="E94" s="48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9"/>
    </row>
    <row r="95" spans="2:18" x14ac:dyDescent="0.2">
      <c r="B95" s="55" t="s">
        <v>4</v>
      </c>
      <c r="C95" s="56"/>
      <c r="D95" s="56"/>
      <c r="E95" s="56"/>
      <c r="F95" s="56"/>
      <c r="G95" s="7">
        <f>SUM(G89:G92)</f>
        <v>19420000</v>
      </c>
      <c r="H95" s="7">
        <f>SUM(H89:H92)</f>
        <v>19420000</v>
      </c>
      <c r="I95" s="7">
        <f>SUM(I89:I92)</f>
        <v>43755786.210000001</v>
      </c>
      <c r="J95" s="7">
        <f>SUM(J89:J92)</f>
        <v>14575797.49</v>
      </c>
      <c r="K95" s="7">
        <f>SUM(K89:K92)</f>
        <v>19420000</v>
      </c>
      <c r="L95" s="7">
        <f>SUM(L89:L92)</f>
        <v>19420000</v>
      </c>
      <c r="M95" s="7"/>
      <c r="N95" s="7"/>
      <c r="O95" s="7">
        <f>SUM(O89:O92)</f>
        <v>13839070.780000001</v>
      </c>
      <c r="P95" s="7">
        <f>SUM(P89:P92)</f>
        <v>13839070.780000001</v>
      </c>
      <c r="Q95" s="8">
        <f>IFERROR(O95/H95,0)</f>
        <v>0.7126195046343976</v>
      </c>
      <c r="R95" s="9">
        <f>IFERROR(O95/I95,0)</f>
        <v>0.31627978785665617</v>
      </c>
    </row>
    <row r="96" spans="2:18" x14ac:dyDescent="0.2">
      <c r="B96" s="4"/>
      <c r="C96" s="5"/>
      <c r="D96" s="2"/>
      <c r="E96" s="6"/>
      <c r="F96" s="2"/>
      <c r="G96" s="2"/>
      <c r="H96" s="2"/>
      <c r="I96" s="2"/>
      <c r="J96" s="2"/>
      <c r="K96" s="2"/>
      <c r="L96" s="2"/>
      <c r="M96" s="2"/>
      <c r="O96" s="2"/>
      <c r="P96" s="2"/>
      <c r="Q96" s="2"/>
      <c r="R96" s="3"/>
    </row>
    <row r="97" spans="2:18" x14ac:dyDescent="0.2">
      <c r="B97" s="50" t="s">
        <v>5</v>
      </c>
      <c r="C97" s="51"/>
      <c r="D97" s="51"/>
      <c r="E97" s="51"/>
      <c r="F97" s="51"/>
      <c r="G97" s="10">
        <f>+G84+G95</f>
        <v>21384049.77</v>
      </c>
      <c r="H97" s="10">
        <f>+H84+H95</f>
        <v>21384049.77</v>
      </c>
      <c r="I97" s="10">
        <f>+I84+I95</f>
        <v>45860935.980000004</v>
      </c>
      <c r="J97" s="10">
        <f>+J84+J95</f>
        <v>14763437.380000001</v>
      </c>
      <c r="K97" s="10">
        <f>+K84+K95</f>
        <v>21384049.77</v>
      </c>
      <c r="L97" s="10">
        <f>+L84+L95</f>
        <v>21384049.77</v>
      </c>
      <c r="M97" s="10"/>
      <c r="N97" s="10"/>
      <c r="O97" s="10">
        <f>+O84+O95</f>
        <v>14026710.670000002</v>
      </c>
      <c r="P97" s="10">
        <f>+P84+P95</f>
        <v>14026710.670000002</v>
      </c>
      <c r="Q97" s="11">
        <f>IFERROR(O97/H97,0)</f>
        <v>0.65594266852475636</v>
      </c>
      <c r="R97" s="12">
        <f>IFERROR(O97/I97,0)</f>
        <v>0.3058531268554367</v>
      </c>
    </row>
    <row r="98" spans="2:18" x14ac:dyDescent="0.2">
      <c r="B98" s="13"/>
      <c r="C98" s="14"/>
      <c r="D98" s="14"/>
      <c r="E98" s="15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6"/>
    </row>
    <row r="99" spans="2:18" ht="15" x14ac:dyDescent="0.25">
      <c r="B99" s="17"/>
      <c r="C99" s="17"/>
      <c r="D99" s="18"/>
      <c r="E99" s="19"/>
      <c r="F99" s="18"/>
      <c r="G99" s="18"/>
      <c r="H99" s="18"/>
    </row>
  </sheetData>
  <mergeCells count="15">
    <mergeCell ref="G2:J2"/>
    <mergeCell ref="D2:D3"/>
    <mergeCell ref="C2:C3"/>
    <mergeCell ref="B2:B3"/>
    <mergeCell ref="E2:E3"/>
    <mergeCell ref="B1:R1"/>
    <mergeCell ref="F2:F3"/>
    <mergeCell ref="K2:N2"/>
    <mergeCell ref="O2:P2"/>
    <mergeCell ref="B97:F97"/>
    <mergeCell ref="B84:F84"/>
    <mergeCell ref="B86:D86"/>
    <mergeCell ref="C87:D87"/>
    <mergeCell ref="B95:F95"/>
    <mergeCell ref="Q2:R2"/>
  </mergeCells>
  <pageMargins left="0.31496062992125984" right="0.31496062992125984" top="0.15748031496062992" bottom="0.35433070866141736" header="0.31496062992125984" footer="0.31496062992125984"/>
  <pageSetup scale="6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Lupita</cp:lastModifiedBy>
  <cp:lastPrinted>2023-06-12T21:30:20Z</cp:lastPrinted>
  <dcterms:created xsi:type="dcterms:W3CDTF">2020-08-06T19:52:58Z</dcterms:created>
  <dcterms:modified xsi:type="dcterms:W3CDTF">2023-06-12T21:31:24Z</dcterms:modified>
</cp:coreProperties>
</file>