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esktop\ALEX NOVIEMBRE\CUARTO TRIMESTRE 2020\"/>
    </mc:Choice>
  </mc:AlternateContent>
  <bookViews>
    <workbookView xWindow="0" yWindow="0" windowWidth="23970" windowHeight="966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41" i="4" l="1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80" i="4" l="1"/>
  <c r="G80" i="4"/>
  <c r="F80" i="4"/>
  <c r="E80" i="4"/>
  <c r="D80" i="4"/>
  <c r="H78" i="4"/>
  <c r="H76" i="4"/>
  <c r="H74" i="4"/>
  <c r="H72" i="4"/>
  <c r="H70" i="4"/>
  <c r="H68" i="4"/>
  <c r="H66" i="4"/>
  <c r="E78" i="4"/>
  <c r="E76" i="4"/>
  <c r="E74" i="4"/>
  <c r="E72" i="4"/>
  <c r="E70" i="4"/>
  <c r="E68" i="4"/>
  <c r="E66" i="4"/>
  <c r="C80" i="4"/>
  <c r="H58" i="4"/>
  <c r="G58" i="4"/>
  <c r="F58" i="4"/>
  <c r="H56" i="4"/>
  <c r="H55" i="4"/>
  <c r="H54" i="4"/>
  <c r="H53" i="4"/>
  <c r="E58" i="4"/>
  <c r="E56" i="4"/>
  <c r="E55" i="4"/>
  <c r="E54" i="4"/>
  <c r="E53" i="4"/>
  <c r="D58" i="4"/>
  <c r="C5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44" i="4"/>
  <c r="F44" i="4"/>
  <c r="D44" i="4"/>
  <c r="C44" i="4"/>
  <c r="H44" i="4" l="1"/>
  <c r="E44" i="4"/>
  <c r="H40" i="5" l="1"/>
  <c r="H39" i="5"/>
  <c r="H38" i="5"/>
  <c r="H37" i="5"/>
  <c r="H36" i="5" s="1"/>
  <c r="H33" i="5"/>
  <c r="H32" i="5"/>
  <c r="H31" i="5"/>
  <c r="H30" i="5"/>
  <c r="H29" i="5"/>
  <c r="H28" i="5"/>
  <c r="H27" i="5"/>
  <c r="H23" i="5"/>
  <c r="H21" i="5"/>
  <c r="H19" i="5"/>
  <c r="H12" i="5"/>
  <c r="H10" i="5"/>
  <c r="E40" i="5"/>
  <c r="E39" i="5"/>
  <c r="E38" i="5"/>
  <c r="E36" i="5" s="1"/>
  <c r="E37" i="5"/>
  <c r="E34" i="5"/>
  <c r="H34" i="5" s="1"/>
  <c r="E33" i="5"/>
  <c r="E32" i="5"/>
  <c r="E31" i="5"/>
  <c r="E30" i="5"/>
  <c r="E29" i="5"/>
  <c r="E28" i="5"/>
  <c r="E27" i="5"/>
  <c r="E26" i="5"/>
  <c r="H26" i="5" s="1"/>
  <c r="E23" i="5"/>
  <c r="E22" i="5"/>
  <c r="H22" i="5" s="1"/>
  <c r="E21" i="5"/>
  <c r="E20" i="5"/>
  <c r="H20" i="5" s="1"/>
  <c r="E19" i="5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1" i="6"/>
  <c r="H50" i="6"/>
  <c r="H48" i="6"/>
  <c r="H46" i="6"/>
  <c r="H42" i="6"/>
  <c r="H41" i="6"/>
  <c r="H40" i="6"/>
  <c r="H39" i="6"/>
  <c r="H36" i="6"/>
  <c r="H35" i="6"/>
  <c r="H12" i="6"/>
  <c r="H11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H55" i="6" s="1"/>
  <c r="E54" i="6"/>
  <c r="H54" i="6" s="1"/>
  <c r="E52" i="6"/>
  <c r="H52" i="6" s="1"/>
  <c r="E51" i="6"/>
  <c r="E50" i="6"/>
  <c r="E49" i="6"/>
  <c r="H49" i="6" s="1"/>
  <c r="E48" i="6"/>
  <c r="E47" i="6"/>
  <c r="H47" i="6" s="1"/>
  <c r="E46" i="6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C57" i="6"/>
  <c r="C53" i="6"/>
  <c r="C43" i="6"/>
  <c r="C33" i="6"/>
  <c r="C23" i="6"/>
  <c r="C13" i="6"/>
  <c r="C5" i="6"/>
  <c r="H25" i="5" l="1"/>
  <c r="C42" i="5"/>
  <c r="H16" i="5"/>
  <c r="H42" i="5" s="1"/>
  <c r="G42" i="5"/>
  <c r="F42" i="5"/>
  <c r="D42" i="5"/>
  <c r="E6" i="5"/>
  <c r="H6" i="5"/>
  <c r="E16" i="8"/>
  <c r="H6" i="8"/>
  <c r="H16" i="8" s="1"/>
  <c r="H65" i="6"/>
  <c r="E53" i="6"/>
  <c r="H53" i="6" s="1"/>
  <c r="E43" i="6"/>
  <c r="H43" i="6" s="1"/>
  <c r="E33" i="6"/>
  <c r="H33" i="6" s="1"/>
  <c r="E23" i="6"/>
  <c r="H23" i="6" s="1"/>
  <c r="C77" i="6"/>
  <c r="F77" i="6"/>
  <c r="G77" i="6"/>
  <c r="E13" i="6"/>
  <c r="H13" i="6" s="1"/>
  <c r="D77" i="6"/>
  <c r="E5" i="6"/>
  <c r="E25" i="5"/>
  <c r="E16" i="5"/>
  <c r="E42" i="5" l="1"/>
  <c r="E77" i="6"/>
  <c r="H5" i="6"/>
  <c r="H77" i="6" s="1"/>
</calcChain>
</file>

<file path=xl/sharedStrings.xml><?xml version="1.0" encoding="utf-8"?>
<sst xmlns="http://schemas.openxmlformats.org/spreadsheetml/2006/main" count="231" uniqueCount="170">
  <si>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</si>
  <si>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</si>
  <si>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</si>
  <si>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</si>
  <si>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</si>
  <si>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</si>
  <si>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</si>
  <si>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</si>
  <si>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</si>
  <si>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</si>
  <si>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</si>
  <si>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</si>
  <si>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</si>
  <si>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</si>
  <si>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</si>
  <si>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</si>
  <si>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</si>
  <si>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</si>
  <si>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</si>
  <si>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</si>
  <si>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</si>
  <si>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</si>
  <si>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</si>
  <si>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</si>
  <si>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</si>
  <si>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</si>
  <si>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</si>
  <si>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</si>
  <si>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</si>
  <si>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</si>
  <si>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</si>
  <si>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</si>
  <si>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</si>
  <si>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</si>
  <si>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</si>
  <si>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</si>
  <si>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</si>
  <si>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</si>
  <si>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</si>
  <si>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</si>
  <si>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</si>
  <si>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</si>
  <si>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</si>
  <si>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</si>
  <si>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</si>
  <si>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</si>
  <si>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</si>
  <si>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</si>
  <si>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</si>
  <si>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</si>
  <si>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</si>
  <si>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</si>
  <si>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</si>
  <si>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</si>
  <si>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</si>
  <si>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</si>
  <si>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</si>
  <si>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</si>
  <si>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</si>
  <si>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</si>
  <si>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</si>
  <si>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</si>
  <si>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</si>
  <si>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</si>
  <si>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</si>
  <si>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</si>
  <si>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</si>
  <si>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</si>
  <si>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</si>
  <si>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</si>
  <si>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</si>
  <si>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</si>
  <si>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</si>
  <si>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</si>
  <si>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</si>
  <si>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</si>
  <si>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</si>
  <si>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</si>
  <si>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</si>
  <si>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</si>
  <si>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</si>
  <si>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</si>
  <si>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</si>
  <si>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</si>
  <si>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</si>
  <si>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</si>
  <si>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</si>
  <si>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</si>
  <si>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</si>
  <si>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</si>
  <si>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</si>
  <si>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</si>
  <si>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</si>
  <si>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</si>
  <si>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</si>
  <si>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</si>
  <si>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</si>
  <si>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</si>
  <si>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</si>
  <si>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</si>
  <si>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</si>
  <si>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</si>
  <si>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</si>
  <si>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</si>
  <si>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</si>
  <si>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</si>
  <si>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</si>
  <si>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</si>
  <si>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</si>
  <si>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</si>
  <si>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</si>
  <si>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</si>
  <si>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</si>
  <si>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</si>
  <si>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</si>
  <si>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</si>
  <si>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</si>
  <si>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</si>
  <si>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</si>
  <si>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</si>
  <si>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</si>
  <si>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</si>
  <si>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</si>
  <si>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</si>
  <si>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</si>
  <si>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</si>
  <si>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</si>
  <si>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</si>
  <si>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VILLAGRAN, GTO
ESTADO ANALÍTICO DEL EJERCICIO DEL PRESUPUESTO DE EGRESOS
CLASIFICACIÓN POR OBJETO DEL GASTO (CAPÍTULO Y CONCEPTO)
DEL 1 ENERO AL 31 DE DICIEMBRE DEL 2020</t>
  </si>
  <si>
    <t>MUNICIPIO DE VILLAGRAN, GTO
ESTADO ANALÍTICO DEL EJERCICIO DEL PRESUPUESTO DE EGRESOS
CLASIFICACION ECÓNOMICA (POR TIPO DE GASTO)
DEL 1 ENERO AL 31 DE DICIEMBRE DEL 2020</t>
  </si>
  <si>
    <t>PRESIDENTE</t>
  </si>
  <si>
    <t>SINDICO Y REGIDORES</t>
  </si>
  <si>
    <t>REGIDOR   CINTHIA GPE TENIENTE MENDOZA</t>
  </si>
  <si>
    <t>COMUNICACION SOCIAL</t>
  </si>
  <si>
    <t>SINDICA EVELIN RAZO PALLARES</t>
  </si>
  <si>
    <t>REGIDOR MARTIN ENRIQUE RAMIREZ</t>
  </si>
  <si>
    <t>REGIDOR FELIPE FRANCO GARCIA</t>
  </si>
  <si>
    <t>REGIDORA MA CONCEPCION MONTIEL RODRIGUEZ</t>
  </si>
  <si>
    <t>REGIDOR CARLOS ALBERTO RAMOS NARANJO</t>
  </si>
  <si>
    <t>REGIDORA VERONICA LETICIA RESENDIZ BLANC</t>
  </si>
  <si>
    <t>REGIDORA BLANCA DANIELA MOYA HERNANDEZ</t>
  </si>
  <si>
    <t>MARIA LUISA VILLAFUERTE</t>
  </si>
  <si>
    <t>DIRECCION DE JURIDICO</t>
  </si>
  <si>
    <t>SECRETARIA DEL H. AYUNTAMIENTO</t>
  </si>
  <si>
    <t>TESORERIA MUNICIPAL</t>
  </si>
  <si>
    <t>DIRECCION DE CATASTRO</t>
  </si>
  <si>
    <t>PLANEACION</t>
  </si>
  <si>
    <t>DIRECCION DE OFICIALIA</t>
  </si>
  <si>
    <t>CONTRALORIA INTERNA MUNICIPAL</t>
  </si>
  <si>
    <t>DIRECCION DE FISCALIZACION</t>
  </si>
  <si>
    <t>UNIDAD DE ACCESO A LA INFORMACIÓN</t>
  </si>
  <si>
    <t>FOMENTO ECONOMICO</t>
  </si>
  <si>
    <t>INSTITUTO DE LA MUJER</t>
  </si>
  <si>
    <t>DIRECCION DE ECOLOGIA</t>
  </si>
  <si>
    <t>COMUDAJ</t>
  </si>
  <si>
    <t>CASA DE LA CULTURA</t>
  </si>
  <si>
    <t>DIRECCION DE EDUCACION</t>
  </si>
  <si>
    <t>DESARROLLO SOCIAL</t>
  </si>
  <si>
    <t>DESARROLLO RURAL</t>
  </si>
  <si>
    <t>OBRAS PÚBLICAS Y DESARROLLO URBANO</t>
  </si>
  <si>
    <t>SERVICIOS MUNICIPALES</t>
  </si>
  <si>
    <t>POLICIA PREVENTIVA</t>
  </si>
  <si>
    <t>VIALIDAD MUNICIPAL</t>
  </si>
  <si>
    <t>PROTECCION CIVIL</t>
  </si>
  <si>
    <t>UNIDAD DE DERECHOS HUMANOS</t>
  </si>
  <si>
    <t>MUNICIPIO DE VILLAGRAN, GTO
ESTADO ANALÍTICO DEL EJERCICIO DEL PRESUPUESTO DE EGRESOS
CLASIFICACIÓN ADMINISTRATIVA
DEL 1 ENERO AL 31 DE DICIEMBRE DEL 2020</t>
  </si>
  <si>
    <t>Gobierno (Federal/Estatal/Municipal) de MUNICIPIO DE VILLAGRAN, GTO
Estado Analítico del Ejercicio del Presupuesto de Egresos
Clasificación Administrativa
DEL 1 ENERO AL 31 DE DICIEMBRE DEL 2020</t>
  </si>
  <si>
    <t>Sector Paraestatal del Gobierno (Federal/Estatal/Municipal) de MUNICIPIO DE VILLAGRAN, GTO
Estado Analítico del Ejercicio del Presupuesto de Egresos
Clasificación Administrativa
DEL 1 ENERO AL 31 DE DICIEMBRE DEL 2020</t>
  </si>
  <si>
    <t>MUNICIPIO DE VILLAGRAN, GTO
ESTADO ANALÍTICO DEL EJERCICIO DEL PRESUPUESTO DE EGRESOS
CLASIFICACIÓN FUNCIONAL (FINALIDAD Y FUNCIÓN)
DEL 1 ENERO AL 31 DE DICIEMBRE DEL 2020</t>
  </si>
  <si>
    <t xml:space="preserve">“Bajo protesta de decir verdad declaramos que los estados Financieros y sus notas, son razonablemente correcto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</si>
</sst>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8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3" borderId="2" xfId="9" applyFont="1" applyFill="1" applyBorder="1" applyAlignment="1">
      <alignment horizontal="center" vertical="center"/>
    </xf>
    <xf numFmtId="0" fontId="6" fillId="3" borderId="3" xfId="9" applyFont="1" applyFill="1" applyBorder="1" applyAlignment="1">
      <alignment horizontal="center" vertical="center"/>
    </xf>
    <xf numFmtId="0" fontId="6" fillId="3" borderId="9" xfId="9" applyFont="1" applyFill="1" applyBorder="1" applyAlignment="1" applyProtection="1">
      <alignment horizontal="center" vertical="center" wrapText="1"/>
      <protection locked="0"/>
    </xf>
    <xf numFmtId="0" fontId="6" fillId="3" borderId="10" xfId="9" applyFont="1" applyFill="1" applyBorder="1" applyAlignment="1" applyProtection="1">
      <alignment horizontal="center" vertical="center" wrapText="1"/>
      <protection locked="0"/>
    </xf>
    <xf numFmtId="0" fontId="6" fillId="3" borderId="11" xfId="9" applyFont="1" applyFill="1" applyBorder="1" applyAlignment="1" applyProtection="1">
      <alignment horizontal="center" vertical="center" wrapText="1"/>
      <protection locked="0"/>
    </xf>
    <xf numFmtId="4" fontId="6" fillId="3" borderId="13" xfId="9" applyNumberFormat="1" applyFont="1" applyFill="1" applyBorder="1" applyAlignment="1">
      <alignment horizontal="center" vertical="center" wrapText="1"/>
    </xf>
    <xf numFmtId="0" fontId="6" fillId="3" borderId="1" xfId="9" applyFont="1" applyFill="1" applyBorder="1" applyAlignment="1">
      <alignment horizontal="center" vertical="center"/>
    </xf>
    <xf numFmtId="0" fontId="6" fillId="3" borderId="4" xfId="9" applyFont="1" applyFill="1" applyBorder="1" applyAlignment="1">
      <alignment horizontal="center" vertical="center"/>
    </xf>
    <xf numFmtId="4" fontId="6" fillId="3" borderId="8" xfId="9" applyNumberFormat="1" applyFont="1" applyFill="1" applyBorder="1" applyAlignment="1">
      <alignment horizontal="center" vertical="center" wrapText="1"/>
    </xf>
    <xf numFmtId="4" fontId="6" fillId="3" borderId="14" xfId="9" applyNumberFormat="1" applyFont="1" applyFill="1" applyBorder="1" applyAlignment="1">
      <alignment horizontal="center" vertical="center" wrapText="1"/>
    </xf>
    <xf numFmtId="0" fontId="6" fillId="3" borderId="5" xfId="9" applyFont="1" applyFill="1" applyBorder="1" applyAlignment="1">
      <alignment horizontal="center" vertical="center"/>
    </xf>
    <xf numFmtId="0" fontId="6" fillId="3" borderId="7" xfId="9" applyFont="1" applyFill="1" applyBorder="1" applyAlignment="1">
      <alignment horizontal="center" vertical="center"/>
    </xf>
    <xf numFmtId="0" fontId="6" fillId="3" borderId="8" xfId="9" applyNumberFormat="1" applyFont="1" applyFill="1" applyBorder="1" applyAlignment="1">
      <alignment horizontal="center" vertical="center" wrapText="1"/>
    </xf>
    <xf numFmtId="0" fontId="6" fillId="4" borderId="2" xfId="9" applyFont="1" applyFill="1" applyBorder="1" applyAlignment="1">
      <alignment horizontal="center" vertical="center"/>
    </xf>
    <xf numFmtId="0" fontId="6" fillId="4" borderId="3" xfId="9" applyFont="1" applyFill="1" applyBorder="1" applyAlignment="1">
      <alignment horizontal="center" vertical="center"/>
    </xf>
    <xf numFmtId="0" fontId="6" fillId="4" borderId="9" xfId="9" applyFont="1" applyFill="1" applyBorder="1" applyAlignment="1" applyProtection="1">
      <alignment horizontal="center" vertical="center" wrapText="1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4" fontId="6" fillId="4" borderId="13" xfId="9" applyNumberFormat="1" applyFont="1" applyFill="1" applyBorder="1" applyAlignment="1">
      <alignment horizontal="center" vertical="center" wrapText="1"/>
    </xf>
    <xf numFmtId="0" fontId="6" fillId="4" borderId="1" xfId="9" applyFont="1" applyFill="1" applyBorder="1" applyAlignment="1">
      <alignment horizontal="center" vertical="center"/>
    </xf>
    <xf numFmtId="0" fontId="6" fillId="4" borderId="4" xfId="9" applyFont="1" applyFill="1" applyBorder="1" applyAlignment="1">
      <alignment horizontal="center" vertical="center"/>
    </xf>
    <xf numFmtId="4" fontId="6" fillId="4" borderId="8" xfId="9" applyNumberFormat="1" applyFont="1" applyFill="1" applyBorder="1" applyAlignment="1">
      <alignment horizontal="center" vertical="center" wrapText="1"/>
    </xf>
    <xf numFmtId="4" fontId="6" fillId="4" borderId="14" xfId="9" applyNumberFormat="1" applyFont="1" applyFill="1" applyBorder="1" applyAlignment="1">
      <alignment horizontal="center" vertical="center" wrapText="1"/>
    </xf>
    <xf numFmtId="0" fontId="6" fillId="4" borderId="5" xfId="9" applyFont="1" applyFill="1" applyBorder="1" applyAlignment="1">
      <alignment horizontal="center" vertical="center"/>
    </xf>
    <xf numFmtId="0" fontId="6" fillId="4" borderId="7" xfId="9" applyFont="1" applyFill="1" applyBorder="1" applyAlignment="1">
      <alignment horizontal="center" vertical="center"/>
    </xf>
    <xf numFmtId="0" fontId="6" fillId="4" borderId="8" xfId="9" applyNumberFormat="1" applyFont="1" applyFill="1" applyBorder="1" applyAlignment="1">
      <alignment horizontal="center" vertical="center" wrapText="1"/>
    </xf>
    <xf numFmtId="0" fontId="8" fillId="0" borderId="0" xfId="0" applyFont="1"/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180975</xdr:colOff>
      <xdr:row>0</xdr:row>
      <xdr:rowOff>514350</xdr:rowOff>
    </xdr:to>
    <xdr:pic>
      <xdr:nvPicPr>
        <xdr:cNvPr id="2" name="Imagen 1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447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86</xdr:row>
      <xdr:rowOff>0</xdr:rowOff>
    </xdr:from>
    <xdr:to>
      <xdr:col>8</xdr:col>
      <xdr:colOff>361950</xdr:colOff>
      <xdr:row>93</xdr:row>
      <xdr:rowOff>133350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40724BC7-3501-4613-9C51-467EAC54B082}"/>
            </a:ext>
          </a:extLst>
        </xdr:cNvPr>
        <xdr:cNvGrpSpPr/>
      </xdr:nvGrpSpPr>
      <xdr:grpSpPr>
        <a:xfrm>
          <a:off x="333375" y="13001625"/>
          <a:ext cx="10325100" cy="1133475"/>
          <a:chOff x="4315744" y="2630687"/>
          <a:chExt cx="5923411" cy="307403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D618E79D-9C29-482D-87E4-5986E644ED33}"/>
              </a:ext>
            </a:extLst>
          </xdr:cNvPr>
          <xdr:cNvSpPr txBox="1"/>
        </xdr:nvSpPr>
        <xdr:spPr>
          <a:xfrm>
            <a:off x="4315744" y="2630687"/>
            <a:ext cx="2583711" cy="27461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200"/>
          </a:p>
          <a:p>
            <a:pPr algn="ctr"/>
            <a:r>
              <a:rPr lang="es-MX" sz="1200"/>
              <a:t>________________________</a:t>
            </a:r>
          </a:p>
          <a:p>
            <a:pPr algn="ctr"/>
            <a:r>
              <a:rPr lang="es-MX" sz="1200"/>
              <a:t>PRESIDENTE MUNICIPAL </a:t>
            </a:r>
          </a:p>
          <a:p>
            <a:pPr algn="ctr"/>
            <a:r>
              <a:rPr lang="es-MX" sz="1200"/>
              <a:t>C. JUAN LARA MENDOZA </a:t>
            </a:r>
          </a:p>
          <a:p>
            <a:pPr algn="ctr"/>
            <a:endParaRPr lang="es-MX" sz="12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7B908CB9-FB79-4FC8-923A-BF0776B70B05}"/>
              </a:ext>
            </a:extLst>
          </xdr:cNvPr>
          <xdr:cNvSpPr txBox="1"/>
        </xdr:nvSpPr>
        <xdr:spPr>
          <a:xfrm>
            <a:off x="6907013" y="2630687"/>
            <a:ext cx="3332142" cy="30740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200"/>
          </a:p>
          <a:p>
            <a:pPr algn="ctr"/>
            <a:r>
              <a:rPr lang="es-MX" sz="1200"/>
              <a:t>________________________</a:t>
            </a:r>
          </a:p>
          <a:p>
            <a:pPr algn="ctr"/>
            <a:r>
              <a:rPr lang="es-MX" sz="1200"/>
              <a:t>TESORERO MUNICIPAL  </a:t>
            </a:r>
          </a:p>
          <a:p>
            <a:pPr algn="ctr"/>
            <a:r>
              <a:rPr lang="es-MX" sz="1200"/>
              <a:t>LIC. JESUS</a:t>
            </a:r>
            <a:r>
              <a:rPr lang="es-MX" sz="1200" baseline="0"/>
              <a:t> EDUARDO ALANIS MOSQUEDA</a:t>
            </a:r>
            <a:endParaRPr lang="es-MX" sz="12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342900</xdr:colOff>
      <xdr:row>0</xdr:row>
      <xdr:rowOff>504825</xdr:rowOff>
    </xdr:to>
    <xdr:pic>
      <xdr:nvPicPr>
        <xdr:cNvPr id="2" name="Imagen 1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447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7</xdr:col>
      <xdr:colOff>895350</xdr:colOff>
      <xdr:row>30</xdr:row>
      <xdr:rowOff>133350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40724BC7-3501-4613-9C51-467EAC54B082}"/>
            </a:ext>
          </a:extLst>
        </xdr:cNvPr>
        <xdr:cNvGrpSpPr/>
      </xdr:nvGrpSpPr>
      <xdr:grpSpPr>
        <a:xfrm>
          <a:off x="161925" y="4000500"/>
          <a:ext cx="8858250" cy="1133475"/>
          <a:chOff x="4315744" y="2630687"/>
          <a:chExt cx="5923411" cy="307403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D618E79D-9C29-482D-87E4-5986E644ED33}"/>
              </a:ext>
            </a:extLst>
          </xdr:cNvPr>
          <xdr:cNvSpPr txBox="1"/>
        </xdr:nvSpPr>
        <xdr:spPr>
          <a:xfrm>
            <a:off x="4315744" y="2630687"/>
            <a:ext cx="2583711" cy="27461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200"/>
          </a:p>
          <a:p>
            <a:pPr algn="ctr"/>
            <a:r>
              <a:rPr lang="es-MX" sz="1200"/>
              <a:t>________________________</a:t>
            </a:r>
          </a:p>
          <a:p>
            <a:pPr algn="ctr"/>
            <a:r>
              <a:rPr lang="es-MX" sz="1200"/>
              <a:t>PRESIDENTE MUNICIPAL </a:t>
            </a:r>
          </a:p>
          <a:p>
            <a:pPr algn="ctr"/>
            <a:r>
              <a:rPr lang="es-MX" sz="1200"/>
              <a:t>C. JUAN LARA MENDOZA </a:t>
            </a:r>
          </a:p>
          <a:p>
            <a:pPr algn="ctr"/>
            <a:endParaRPr lang="es-MX" sz="12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7B908CB9-FB79-4FC8-923A-BF0776B70B05}"/>
              </a:ext>
            </a:extLst>
          </xdr:cNvPr>
          <xdr:cNvSpPr txBox="1"/>
        </xdr:nvSpPr>
        <xdr:spPr>
          <a:xfrm>
            <a:off x="6907013" y="2630687"/>
            <a:ext cx="3332142" cy="30740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200"/>
          </a:p>
          <a:p>
            <a:pPr algn="ctr"/>
            <a:r>
              <a:rPr lang="es-MX" sz="1200"/>
              <a:t>________________________</a:t>
            </a:r>
          </a:p>
          <a:p>
            <a:pPr algn="ctr"/>
            <a:r>
              <a:rPr lang="es-MX" sz="1200"/>
              <a:t>TESORERO MUNICIPAL  </a:t>
            </a:r>
          </a:p>
          <a:p>
            <a:pPr algn="ctr"/>
            <a:r>
              <a:rPr lang="es-MX" sz="1200"/>
              <a:t>LIC. JESUS</a:t>
            </a:r>
            <a:r>
              <a:rPr lang="es-MX" sz="1200" baseline="0"/>
              <a:t> EDUARDO ALANIS MOSQUEDA</a:t>
            </a:r>
            <a:endParaRPr lang="es-MX" sz="12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314325</xdr:colOff>
      <xdr:row>0</xdr:row>
      <xdr:rowOff>542925</xdr:rowOff>
    </xdr:to>
    <xdr:pic>
      <xdr:nvPicPr>
        <xdr:cNvPr id="2" name="Imagen 1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447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89</xdr:row>
      <xdr:rowOff>85725</xdr:rowOff>
    </xdr:from>
    <xdr:to>
      <xdr:col>8</xdr:col>
      <xdr:colOff>257175</xdr:colOff>
      <xdr:row>97</xdr:row>
      <xdr:rowOff>76200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40724BC7-3501-4613-9C51-467EAC54B082}"/>
            </a:ext>
          </a:extLst>
        </xdr:cNvPr>
        <xdr:cNvGrpSpPr/>
      </xdr:nvGrpSpPr>
      <xdr:grpSpPr>
        <a:xfrm>
          <a:off x="209550" y="15316200"/>
          <a:ext cx="9972675" cy="1133475"/>
          <a:chOff x="4315744" y="2630687"/>
          <a:chExt cx="5923411" cy="307403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D618E79D-9C29-482D-87E4-5986E644ED33}"/>
              </a:ext>
            </a:extLst>
          </xdr:cNvPr>
          <xdr:cNvSpPr txBox="1"/>
        </xdr:nvSpPr>
        <xdr:spPr>
          <a:xfrm>
            <a:off x="4315744" y="2630687"/>
            <a:ext cx="2583711" cy="27461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200"/>
          </a:p>
          <a:p>
            <a:pPr algn="ctr"/>
            <a:r>
              <a:rPr lang="es-MX" sz="1200"/>
              <a:t>________________________</a:t>
            </a:r>
          </a:p>
          <a:p>
            <a:pPr algn="ctr"/>
            <a:r>
              <a:rPr lang="es-MX" sz="1200"/>
              <a:t>PRESIDENTE MUNICIPAL </a:t>
            </a:r>
          </a:p>
          <a:p>
            <a:pPr algn="ctr"/>
            <a:r>
              <a:rPr lang="es-MX" sz="1200"/>
              <a:t>C. JUAN LARA MENDOZA </a:t>
            </a:r>
          </a:p>
          <a:p>
            <a:pPr algn="ctr"/>
            <a:endParaRPr lang="es-MX" sz="12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7B908CB9-FB79-4FC8-923A-BF0776B70B05}"/>
              </a:ext>
            </a:extLst>
          </xdr:cNvPr>
          <xdr:cNvSpPr txBox="1"/>
        </xdr:nvSpPr>
        <xdr:spPr>
          <a:xfrm>
            <a:off x="6907013" y="2630687"/>
            <a:ext cx="3332142" cy="30740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200"/>
          </a:p>
          <a:p>
            <a:pPr algn="ctr"/>
            <a:r>
              <a:rPr lang="es-MX" sz="1200"/>
              <a:t>________________________</a:t>
            </a:r>
          </a:p>
          <a:p>
            <a:pPr algn="ctr"/>
            <a:r>
              <a:rPr lang="es-MX" sz="1200"/>
              <a:t>TESORERO MUNICIPAL  </a:t>
            </a:r>
          </a:p>
          <a:p>
            <a:pPr algn="ctr"/>
            <a:r>
              <a:rPr lang="es-MX" sz="1200"/>
              <a:t>LIC. JESUS</a:t>
            </a:r>
            <a:r>
              <a:rPr lang="es-MX" sz="1200" baseline="0"/>
              <a:t> EDUARDO ALANIS MOSQUEDA</a:t>
            </a:r>
            <a:endParaRPr lang="es-MX" sz="12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1</xdr:col>
      <xdr:colOff>247650</xdr:colOff>
      <xdr:row>0</xdr:row>
      <xdr:rowOff>609600</xdr:rowOff>
    </xdr:to>
    <xdr:pic>
      <xdr:nvPicPr>
        <xdr:cNvPr id="2" name="Imagen 1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5"/>
          <a:ext cx="447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7</xdr:col>
      <xdr:colOff>981075</xdr:colOff>
      <xdr:row>57</xdr:row>
      <xdr:rowOff>133350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40724BC7-3501-4613-9C51-467EAC54B082}"/>
            </a:ext>
          </a:extLst>
        </xdr:cNvPr>
        <xdr:cNvGrpSpPr/>
      </xdr:nvGrpSpPr>
      <xdr:grpSpPr>
        <a:xfrm>
          <a:off x="276225" y="8001000"/>
          <a:ext cx="9982200" cy="1133475"/>
          <a:chOff x="4315744" y="2630687"/>
          <a:chExt cx="5923411" cy="307403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D618E79D-9C29-482D-87E4-5986E644ED33}"/>
              </a:ext>
            </a:extLst>
          </xdr:cNvPr>
          <xdr:cNvSpPr txBox="1"/>
        </xdr:nvSpPr>
        <xdr:spPr>
          <a:xfrm>
            <a:off x="4315744" y="2630687"/>
            <a:ext cx="2583711" cy="27461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200"/>
          </a:p>
          <a:p>
            <a:pPr algn="ctr"/>
            <a:r>
              <a:rPr lang="es-MX" sz="1200"/>
              <a:t>________________________</a:t>
            </a:r>
          </a:p>
          <a:p>
            <a:pPr algn="ctr"/>
            <a:r>
              <a:rPr lang="es-MX" sz="1200"/>
              <a:t>PRESIDENTE MUNICIPAL </a:t>
            </a:r>
          </a:p>
          <a:p>
            <a:pPr algn="ctr"/>
            <a:r>
              <a:rPr lang="es-MX" sz="1200"/>
              <a:t>C. JUAN LARA MENDOZA </a:t>
            </a:r>
          </a:p>
          <a:p>
            <a:pPr algn="ctr"/>
            <a:endParaRPr lang="es-MX" sz="12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7B908CB9-FB79-4FC8-923A-BF0776B70B05}"/>
              </a:ext>
            </a:extLst>
          </xdr:cNvPr>
          <xdr:cNvSpPr txBox="1"/>
        </xdr:nvSpPr>
        <xdr:spPr>
          <a:xfrm>
            <a:off x="6907013" y="2630687"/>
            <a:ext cx="3332142" cy="30740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200"/>
          </a:p>
          <a:p>
            <a:pPr algn="ctr"/>
            <a:r>
              <a:rPr lang="es-MX" sz="1200"/>
              <a:t>________________________</a:t>
            </a:r>
          </a:p>
          <a:p>
            <a:pPr algn="ctr"/>
            <a:r>
              <a:rPr lang="es-MX" sz="1200"/>
              <a:t>TESORERO MUNICIPAL  </a:t>
            </a:r>
          </a:p>
          <a:p>
            <a:pPr algn="ctr"/>
            <a:r>
              <a:rPr lang="es-MX" sz="1200"/>
              <a:t>LIC. JESUS</a:t>
            </a:r>
            <a:r>
              <a:rPr lang="es-MX" sz="1200" baseline="0"/>
              <a:t> EDUARDO ALANIS MOSQUEDA</a:t>
            </a:r>
            <a:endParaRPr lang="es-MX" sz="12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abSelected="1" topLeftCell="A58" workbookViewId="0">
      <selection activeCell="B87" sqref="B8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0" t="s">
        <v>128</v>
      </c>
      <c r="B1" s="51"/>
      <c r="C1" s="51"/>
      <c r="D1" s="51"/>
      <c r="E1" s="51"/>
      <c r="F1" s="51"/>
      <c r="G1" s="51"/>
      <c r="H1" s="52"/>
    </row>
    <row r="2" spans="1:8" x14ac:dyDescent="0.2">
      <c r="A2" s="66" t="s">
        <v>54</v>
      </c>
      <c r="B2" s="67"/>
      <c r="C2" s="68" t="s">
        <v>60</v>
      </c>
      <c r="D2" s="69"/>
      <c r="E2" s="69"/>
      <c r="F2" s="69"/>
      <c r="G2" s="70"/>
      <c r="H2" s="71" t="s">
        <v>59</v>
      </c>
    </row>
    <row r="3" spans="1:8" ht="24.95" customHeight="1" x14ac:dyDescent="0.2">
      <c r="A3" s="72"/>
      <c r="B3" s="73"/>
      <c r="C3" s="74" t="s">
        <v>55</v>
      </c>
      <c r="D3" s="74" t="s">
        <v>125</v>
      </c>
      <c r="E3" s="74" t="s">
        <v>56</v>
      </c>
      <c r="F3" s="74" t="s">
        <v>57</v>
      </c>
      <c r="G3" s="74" t="s">
        <v>58</v>
      </c>
      <c r="H3" s="75"/>
    </row>
    <row r="4" spans="1:8" x14ac:dyDescent="0.2">
      <c r="A4" s="76"/>
      <c r="B4" s="77"/>
      <c r="C4" s="78">
        <v>1</v>
      </c>
      <c r="D4" s="78">
        <v>2</v>
      </c>
      <c r="E4" s="78" t="s">
        <v>126</v>
      </c>
      <c r="F4" s="78">
        <v>4</v>
      </c>
      <c r="G4" s="78">
        <v>5</v>
      </c>
      <c r="H4" s="78" t="s">
        <v>127</v>
      </c>
    </row>
    <row r="5" spans="1:8" x14ac:dyDescent="0.2">
      <c r="A5" s="46" t="s">
        <v>61</v>
      </c>
      <c r="B5" s="7"/>
      <c r="C5" s="12">
        <f>SUM(C6:C12)</f>
        <v>80589105.989999995</v>
      </c>
      <c r="D5" s="12">
        <f>SUM(D6:D12)</f>
        <v>3050616.68</v>
      </c>
      <c r="E5" s="12">
        <f>C5+D5</f>
        <v>83639722.670000002</v>
      </c>
      <c r="F5" s="12">
        <f>SUM(F6:F12)</f>
        <v>80491657.069999993</v>
      </c>
      <c r="G5" s="12">
        <f>SUM(G6:G12)</f>
        <v>80301030.120000005</v>
      </c>
      <c r="H5" s="12">
        <f>E5-F5</f>
        <v>3148065.6000000089</v>
      </c>
    </row>
    <row r="6" spans="1:8" x14ac:dyDescent="0.2">
      <c r="A6" s="47">
        <v>1100</v>
      </c>
      <c r="B6" s="9" t="s">
        <v>70</v>
      </c>
      <c r="C6" s="13">
        <v>48504309.289999999</v>
      </c>
      <c r="D6" s="13">
        <v>-4285422.47</v>
      </c>
      <c r="E6" s="13">
        <f t="shared" ref="E6:E69" si="0">C6+D6</f>
        <v>44218886.82</v>
      </c>
      <c r="F6" s="13">
        <v>42312234.149999999</v>
      </c>
      <c r="G6" s="13">
        <v>42312234.149999999</v>
      </c>
      <c r="H6" s="13">
        <f t="shared" ref="H6:H69" si="1">E6-F6</f>
        <v>1906652.6700000018</v>
      </c>
    </row>
    <row r="7" spans="1:8" x14ac:dyDescent="0.2">
      <c r="A7" s="47">
        <v>1200</v>
      </c>
      <c r="B7" s="9" t="s">
        <v>71</v>
      </c>
      <c r="C7" s="13">
        <v>4851190.4800000004</v>
      </c>
      <c r="D7" s="13">
        <v>4025467.53</v>
      </c>
      <c r="E7" s="13">
        <f t="shared" si="0"/>
        <v>8876658.0099999998</v>
      </c>
      <c r="F7" s="13">
        <v>8874333.8200000003</v>
      </c>
      <c r="G7" s="13">
        <v>8825613.8200000003</v>
      </c>
      <c r="H7" s="13">
        <f t="shared" si="1"/>
        <v>2324.1899999994785</v>
      </c>
    </row>
    <row r="8" spans="1:8" x14ac:dyDescent="0.2">
      <c r="A8" s="47">
        <v>1300</v>
      </c>
      <c r="B8" s="9" t="s">
        <v>72</v>
      </c>
      <c r="C8" s="13">
        <v>9790290.4900000002</v>
      </c>
      <c r="D8" s="13">
        <v>83665.22</v>
      </c>
      <c r="E8" s="13">
        <f t="shared" si="0"/>
        <v>9873955.7100000009</v>
      </c>
      <c r="F8" s="13">
        <v>9396620.25</v>
      </c>
      <c r="G8" s="13">
        <v>9396620.25</v>
      </c>
      <c r="H8" s="13">
        <f t="shared" si="1"/>
        <v>477335.46000000089</v>
      </c>
    </row>
    <row r="9" spans="1:8" x14ac:dyDescent="0.2">
      <c r="A9" s="47">
        <v>1400</v>
      </c>
      <c r="B9" s="9" t="s">
        <v>35</v>
      </c>
      <c r="C9" s="13">
        <v>273000</v>
      </c>
      <c r="D9" s="13">
        <v>525464.26</v>
      </c>
      <c r="E9" s="13">
        <f t="shared" si="0"/>
        <v>798464.26</v>
      </c>
      <c r="F9" s="13">
        <v>798082.63</v>
      </c>
      <c r="G9" s="13">
        <v>656175.68000000005</v>
      </c>
      <c r="H9" s="13">
        <f t="shared" si="1"/>
        <v>381.63000000000466</v>
      </c>
    </row>
    <row r="10" spans="1:8" x14ac:dyDescent="0.2">
      <c r="A10" s="47">
        <v>1500</v>
      </c>
      <c r="B10" s="9" t="s">
        <v>73</v>
      </c>
      <c r="C10" s="13">
        <v>17170315.73</v>
      </c>
      <c r="D10" s="13">
        <v>2701442.14</v>
      </c>
      <c r="E10" s="13">
        <f t="shared" si="0"/>
        <v>19871757.870000001</v>
      </c>
      <c r="F10" s="13">
        <v>19110386.219999999</v>
      </c>
      <c r="G10" s="13">
        <v>19110386.219999999</v>
      </c>
      <c r="H10" s="13">
        <f t="shared" si="1"/>
        <v>761371.65000000224</v>
      </c>
    </row>
    <row r="11" spans="1:8" x14ac:dyDescent="0.2">
      <c r="A11" s="47">
        <v>1600</v>
      </c>
      <c r="B11" s="9" t="s">
        <v>36</v>
      </c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</row>
    <row r="12" spans="1:8" x14ac:dyDescent="0.2">
      <c r="A12" s="47">
        <v>1700</v>
      </c>
      <c r="B12" s="9" t="s">
        <v>74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</row>
    <row r="13" spans="1:8" x14ac:dyDescent="0.2">
      <c r="A13" s="46" t="s">
        <v>62</v>
      </c>
      <c r="B13" s="7"/>
      <c r="C13" s="13">
        <f>SUM(C14:C22)</f>
        <v>17014207.300000001</v>
      </c>
      <c r="D13" s="13">
        <f>SUM(D14:D22)</f>
        <v>8693012.1600000001</v>
      </c>
      <c r="E13" s="13">
        <f t="shared" si="0"/>
        <v>25707219.460000001</v>
      </c>
      <c r="F13" s="13">
        <f>SUM(F14:F22)</f>
        <v>25192547.850000001</v>
      </c>
      <c r="G13" s="13">
        <f>SUM(G14:G22)</f>
        <v>18504339.52</v>
      </c>
      <c r="H13" s="13">
        <f t="shared" si="1"/>
        <v>514671.6099999994</v>
      </c>
    </row>
    <row r="14" spans="1:8" x14ac:dyDescent="0.2">
      <c r="A14" s="47">
        <v>2100</v>
      </c>
      <c r="B14" s="9" t="s">
        <v>75</v>
      </c>
      <c r="C14" s="13">
        <v>1138921.25</v>
      </c>
      <c r="D14" s="13">
        <v>644898.44999999995</v>
      </c>
      <c r="E14" s="13">
        <f t="shared" si="0"/>
        <v>1783819.7</v>
      </c>
      <c r="F14" s="13">
        <v>1673365.08</v>
      </c>
      <c r="G14" s="13">
        <v>1190056.6599999999</v>
      </c>
      <c r="H14" s="13">
        <f t="shared" si="1"/>
        <v>110454.61999999988</v>
      </c>
    </row>
    <row r="15" spans="1:8" x14ac:dyDescent="0.2">
      <c r="A15" s="47">
        <v>2200</v>
      </c>
      <c r="B15" s="9" t="s">
        <v>76</v>
      </c>
      <c r="C15" s="13">
        <v>942219.18</v>
      </c>
      <c r="D15" s="13">
        <v>-18873.759999999998</v>
      </c>
      <c r="E15" s="13">
        <f t="shared" si="0"/>
        <v>923345.42</v>
      </c>
      <c r="F15" s="13">
        <v>868295.68000000005</v>
      </c>
      <c r="G15" s="13">
        <v>737514.28</v>
      </c>
      <c r="H15" s="13">
        <f t="shared" si="1"/>
        <v>55049.739999999991</v>
      </c>
    </row>
    <row r="16" spans="1:8" x14ac:dyDescent="0.2">
      <c r="A16" s="47">
        <v>2300</v>
      </c>
      <c r="B16" s="9" t="s">
        <v>77</v>
      </c>
      <c r="C16" s="13">
        <v>19200</v>
      </c>
      <c r="D16" s="13">
        <v>-3200</v>
      </c>
      <c r="E16" s="13">
        <f t="shared" si="0"/>
        <v>16000</v>
      </c>
      <c r="F16" s="13">
        <v>3674.6</v>
      </c>
      <c r="G16" s="13">
        <v>3674.6</v>
      </c>
      <c r="H16" s="13">
        <f t="shared" si="1"/>
        <v>12325.4</v>
      </c>
    </row>
    <row r="17" spans="1:8" x14ac:dyDescent="0.2">
      <c r="A17" s="47">
        <v>2400</v>
      </c>
      <c r="B17" s="9" t="s">
        <v>78</v>
      </c>
      <c r="C17" s="13">
        <v>2972907.19</v>
      </c>
      <c r="D17" s="13">
        <v>1741022.7</v>
      </c>
      <c r="E17" s="13">
        <f t="shared" si="0"/>
        <v>4713929.8899999997</v>
      </c>
      <c r="F17" s="13">
        <v>4637172.8499999996</v>
      </c>
      <c r="G17" s="13">
        <v>3618341.34</v>
      </c>
      <c r="H17" s="13">
        <f t="shared" si="1"/>
        <v>76757.040000000037</v>
      </c>
    </row>
    <row r="18" spans="1:8" x14ac:dyDescent="0.2">
      <c r="A18" s="47">
        <v>2500</v>
      </c>
      <c r="B18" s="9" t="s">
        <v>79</v>
      </c>
      <c r="C18" s="13">
        <v>4560220</v>
      </c>
      <c r="D18" s="13">
        <v>2911481.76</v>
      </c>
      <c r="E18" s="13">
        <f t="shared" si="0"/>
        <v>7471701.7599999998</v>
      </c>
      <c r="F18" s="13">
        <v>7389483.4199999999</v>
      </c>
      <c r="G18" s="13">
        <v>5641519.1799999997</v>
      </c>
      <c r="H18" s="13">
        <f t="shared" si="1"/>
        <v>82218.339999999851</v>
      </c>
    </row>
    <row r="19" spans="1:8" x14ac:dyDescent="0.2">
      <c r="A19" s="47">
        <v>2600</v>
      </c>
      <c r="B19" s="9" t="s">
        <v>80</v>
      </c>
      <c r="C19" s="13">
        <v>6898835.7300000004</v>
      </c>
      <c r="D19" s="13">
        <v>3254939.95</v>
      </c>
      <c r="E19" s="13">
        <f t="shared" si="0"/>
        <v>10153775.68</v>
      </c>
      <c r="F19" s="13">
        <v>10021313.619999999</v>
      </c>
      <c r="G19" s="13">
        <v>6872365.5099999998</v>
      </c>
      <c r="H19" s="13">
        <f t="shared" si="1"/>
        <v>132462.06000000052</v>
      </c>
    </row>
    <row r="20" spans="1:8" x14ac:dyDescent="0.2">
      <c r="A20" s="47">
        <v>2700</v>
      </c>
      <c r="B20" s="9" t="s">
        <v>81</v>
      </c>
      <c r="C20" s="13">
        <v>312689.2</v>
      </c>
      <c r="D20" s="13">
        <v>239351.71</v>
      </c>
      <c r="E20" s="13">
        <f t="shared" si="0"/>
        <v>552040.91</v>
      </c>
      <c r="F20" s="13">
        <v>533951.35</v>
      </c>
      <c r="G20" s="13">
        <v>393887.15</v>
      </c>
      <c r="H20" s="13">
        <f t="shared" si="1"/>
        <v>18089.560000000056</v>
      </c>
    </row>
    <row r="21" spans="1:8" x14ac:dyDescent="0.2">
      <c r="A21" s="47">
        <v>2800</v>
      </c>
      <c r="B21" s="9" t="s">
        <v>82</v>
      </c>
      <c r="C21" s="13">
        <v>1000</v>
      </c>
      <c r="D21" s="13">
        <v>0</v>
      </c>
      <c r="E21" s="13">
        <f t="shared" si="0"/>
        <v>1000</v>
      </c>
      <c r="F21" s="13">
        <v>0</v>
      </c>
      <c r="G21" s="13">
        <v>0</v>
      </c>
      <c r="H21" s="13">
        <f t="shared" si="1"/>
        <v>1000</v>
      </c>
    </row>
    <row r="22" spans="1:8" x14ac:dyDescent="0.2">
      <c r="A22" s="47">
        <v>2900</v>
      </c>
      <c r="B22" s="9" t="s">
        <v>83</v>
      </c>
      <c r="C22" s="13">
        <v>168214.75</v>
      </c>
      <c r="D22" s="13">
        <v>-76608.649999999994</v>
      </c>
      <c r="E22" s="13">
        <f t="shared" si="0"/>
        <v>91606.1</v>
      </c>
      <c r="F22" s="13">
        <v>65291.25</v>
      </c>
      <c r="G22" s="13">
        <v>46980.800000000003</v>
      </c>
      <c r="H22" s="13">
        <f t="shared" si="1"/>
        <v>26314.850000000006</v>
      </c>
    </row>
    <row r="23" spans="1:8" x14ac:dyDescent="0.2">
      <c r="A23" s="46" t="s">
        <v>63</v>
      </c>
      <c r="B23" s="7"/>
      <c r="C23" s="13">
        <f>SUM(C24:C32)</f>
        <v>26689481.009999998</v>
      </c>
      <c r="D23" s="13">
        <f>SUM(D24:D32)</f>
        <v>8765661.4600000009</v>
      </c>
      <c r="E23" s="13">
        <f t="shared" si="0"/>
        <v>35455142.469999999</v>
      </c>
      <c r="F23" s="13">
        <f>SUM(F24:F32)</f>
        <v>34710116.260000005</v>
      </c>
      <c r="G23" s="13">
        <f>SUM(G24:G32)</f>
        <v>24525576.619999997</v>
      </c>
      <c r="H23" s="13">
        <f t="shared" si="1"/>
        <v>745026.20999999344</v>
      </c>
    </row>
    <row r="24" spans="1:8" x14ac:dyDescent="0.2">
      <c r="A24" s="47">
        <v>3100</v>
      </c>
      <c r="B24" s="9" t="s">
        <v>84</v>
      </c>
      <c r="C24" s="13">
        <v>7175073.0499999998</v>
      </c>
      <c r="D24" s="13">
        <v>6145614.8499999996</v>
      </c>
      <c r="E24" s="13">
        <f t="shared" si="0"/>
        <v>13320687.899999999</v>
      </c>
      <c r="F24" s="13">
        <v>13280353.109999999</v>
      </c>
      <c r="G24" s="13">
        <v>9840366.7699999996</v>
      </c>
      <c r="H24" s="13">
        <f t="shared" si="1"/>
        <v>40334.789999999106</v>
      </c>
    </row>
    <row r="25" spans="1:8" x14ac:dyDescent="0.2">
      <c r="A25" s="47">
        <v>3200</v>
      </c>
      <c r="B25" s="9" t="s">
        <v>85</v>
      </c>
      <c r="C25" s="13">
        <v>1237620.25</v>
      </c>
      <c r="D25" s="13">
        <v>-23815.98</v>
      </c>
      <c r="E25" s="13">
        <f t="shared" si="0"/>
        <v>1213804.27</v>
      </c>
      <c r="F25" s="13">
        <v>1188713.69</v>
      </c>
      <c r="G25" s="13">
        <v>895822.49</v>
      </c>
      <c r="H25" s="13">
        <f t="shared" si="1"/>
        <v>25090.580000000075</v>
      </c>
    </row>
    <row r="26" spans="1:8" x14ac:dyDescent="0.2">
      <c r="A26" s="47">
        <v>3300</v>
      </c>
      <c r="B26" s="9" t="s">
        <v>86</v>
      </c>
      <c r="C26" s="13">
        <v>2233702.88</v>
      </c>
      <c r="D26" s="13">
        <v>3202621.58</v>
      </c>
      <c r="E26" s="13">
        <f t="shared" si="0"/>
        <v>5436324.46</v>
      </c>
      <c r="F26" s="13">
        <v>4924727.9000000004</v>
      </c>
      <c r="G26" s="13">
        <v>1906954.52</v>
      </c>
      <c r="H26" s="13">
        <f t="shared" si="1"/>
        <v>511596.55999999959</v>
      </c>
    </row>
    <row r="27" spans="1:8" x14ac:dyDescent="0.2">
      <c r="A27" s="47">
        <v>3400</v>
      </c>
      <c r="B27" s="9" t="s">
        <v>87</v>
      </c>
      <c r="C27" s="13">
        <v>468825</v>
      </c>
      <c r="D27" s="13">
        <v>576484.73</v>
      </c>
      <c r="E27" s="13">
        <f t="shared" si="0"/>
        <v>1045309.73</v>
      </c>
      <c r="F27" s="13">
        <v>1015183.67</v>
      </c>
      <c r="G27" s="13">
        <v>511238.24</v>
      </c>
      <c r="H27" s="13">
        <f t="shared" si="1"/>
        <v>30126.059999999939</v>
      </c>
    </row>
    <row r="28" spans="1:8" x14ac:dyDescent="0.2">
      <c r="A28" s="47">
        <v>3500</v>
      </c>
      <c r="B28" s="9" t="s">
        <v>88</v>
      </c>
      <c r="C28" s="13">
        <v>2619212.02</v>
      </c>
      <c r="D28" s="13">
        <v>4242106.29</v>
      </c>
      <c r="E28" s="13">
        <f t="shared" si="0"/>
        <v>6861318.3100000005</v>
      </c>
      <c r="F28" s="13">
        <v>6781667.2599999998</v>
      </c>
      <c r="G28" s="13">
        <v>5097682.08</v>
      </c>
      <c r="H28" s="13">
        <f t="shared" si="1"/>
        <v>79651.050000000745</v>
      </c>
    </row>
    <row r="29" spans="1:8" x14ac:dyDescent="0.2">
      <c r="A29" s="47">
        <v>3600</v>
      </c>
      <c r="B29" s="9" t="s">
        <v>89</v>
      </c>
      <c r="C29" s="13">
        <v>651727</v>
      </c>
      <c r="D29" s="13">
        <v>-155812</v>
      </c>
      <c r="E29" s="13">
        <f t="shared" si="0"/>
        <v>495915</v>
      </c>
      <c r="F29" s="13">
        <v>491000.32000000001</v>
      </c>
      <c r="G29" s="13">
        <v>272403.32</v>
      </c>
      <c r="H29" s="13">
        <f t="shared" si="1"/>
        <v>4914.679999999993</v>
      </c>
    </row>
    <row r="30" spans="1:8" x14ac:dyDescent="0.2">
      <c r="A30" s="47">
        <v>3700</v>
      </c>
      <c r="B30" s="9" t="s">
        <v>90</v>
      </c>
      <c r="C30" s="13">
        <v>311304.34000000003</v>
      </c>
      <c r="D30" s="13">
        <v>-166904.29</v>
      </c>
      <c r="E30" s="13">
        <f t="shared" si="0"/>
        <v>144400.05000000002</v>
      </c>
      <c r="F30" s="13">
        <v>119539.47</v>
      </c>
      <c r="G30" s="13">
        <v>119406.47</v>
      </c>
      <c r="H30" s="13">
        <f t="shared" si="1"/>
        <v>24860.580000000016</v>
      </c>
    </row>
    <row r="31" spans="1:8" x14ac:dyDescent="0.2">
      <c r="A31" s="47">
        <v>3800</v>
      </c>
      <c r="B31" s="9" t="s">
        <v>91</v>
      </c>
      <c r="C31" s="13">
        <v>8329364.4699999997</v>
      </c>
      <c r="D31" s="13">
        <v>-5139865.72</v>
      </c>
      <c r="E31" s="13">
        <f t="shared" si="0"/>
        <v>3189498.75</v>
      </c>
      <c r="F31" s="13">
        <v>3163707.42</v>
      </c>
      <c r="G31" s="13">
        <v>2741028.31</v>
      </c>
      <c r="H31" s="13">
        <f t="shared" si="1"/>
        <v>25791.330000000075</v>
      </c>
    </row>
    <row r="32" spans="1:8" x14ac:dyDescent="0.2">
      <c r="A32" s="47">
        <v>3900</v>
      </c>
      <c r="B32" s="9" t="s">
        <v>19</v>
      </c>
      <c r="C32" s="13">
        <v>3662652</v>
      </c>
      <c r="D32" s="13">
        <v>85232</v>
      </c>
      <c r="E32" s="13">
        <f t="shared" si="0"/>
        <v>3747884</v>
      </c>
      <c r="F32" s="13">
        <v>3745223.42</v>
      </c>
      <c r="G32" s="13">
        <v>3140674.42</v>
      </c>
      <c r="H32" s="13">
        <f t="shared" si="1"/>
        <v>2660.5800000000745</v>
      </c>
    </row>
    <row r="33" spans="1:8" x14ac:dyDescent="0.2">
      <c r="A33" s="46" t="s">
        <v>64</v>
      </c>
      <c r="B33" s="7"/>
      <c r="C33" s="13">
        <f>SUM(C34:C42)</f>
        <v>20617798.940000001</v>
      </c>
      <c r="D33" s="13">
        <f>SUM(D34:D42)</f>
        <v>18490283.190000001</v>
      </c>
      <c r="E33" s="13">
        <f t="shared" si="0"/>
        <v>39108082.130000003</v>
      </c>
      <c r="F33" s="13">
        <f>SUM(F34:F42)</f>
        <v>37945900.130000003</v>
      </c>
      <c r="G33" s="13">
        <f>SUM(G34:G42)</f>
        <v>34995215.68</v>
      </c>
      <c r="H33" s="13">
        <f t="shared" si="1"/>
        <v>1162182</v>
      </c>
    </row>
    <row r="34" spans="1:8" x14ac:dyDescent="0.2">
      <c r="A34" s="47">
        <v>4100</v>
      </c>
      <c r="B34" s="9" t="s">
        <v>92</v>
      </c>
      <c r="C34" s="13">
        <v>11899912.5</v>
      </c>
      <c r="D34" s="13">
        <v>4233335.82</v>
      </c>
      <c r="E34" s="13">
        <f t="shared" si="0"/>
        <v>16133248.32</v>
      </c>
      <c r="F34" s="13">
        <v>16133248.32</v>
      </c>
      <c r="G34" s="13">
        <v>16083248.32</v>
      </c>
      <c r="H34" s="13">
        <f t="shared" si="1"/>
        <v>0</v>
      </c>
    </row>
    <row r="35" spans="1:8" x14ac:dyDescent="0.2">
      <c r="A35" s="47">
        <v>4200</v>
      </c>
      <c r="B35" s="9" t="s">
        <v>93</v>
      </c>
      <c r="C35" s="13">
        <v>0</v>
      </c>
      <c r="D35" s="13">
        <v>0</v>
      </c>
      <c r="E35" s="13">
        <f t="shared" si="0"/>
        <v>0</v>
      </c>
      <c r="F35" s="13">
        <v>0</v>
      </c>
      <c r="G35" s="13">
        <v>0</v>
      </c>
      <c r="H35" s="13">
        <f t="shared" si="1"/>
        <v>0</v>
      </c>
    </row>
    <row r="36" spans="1:8" x14ac:dyDescent="0.2">
      <c r="A36" s="47">
        <v>4300</v>
      </c>
      <c r="B36" s="9" t="s">
        <v>94</v>
      </c>
      <c r="C36" s="13">
        <v>0</v>
      </c>
      <c r="D36" s="13">
        <v>0</v>
      </c>
      <c r="E36" s="13">
        <f t="shared" si="0"/>
        <v>0</v>
      </c>
      <c r="F36" s="13">
        <v>0</v>
      </c>
      <c r="G36" s="13">
        <v>0</v>
      </c>
      <c r="H36" s="13">
        <f t="shared" si="1"/>
        <v>0</v>
      </c>
    </row>
    <row r="37" spans="1:8" x14ac:dyDescent="0.2">
      <c r="A37" s="47">
        <v>4400</v>
      </c>
      <c r="B37" s="9" t="s">
        <v>95</v>
      </c>
      <c r="C37" s="13">
        <v>7067886.4400000004</v>
      </c>
      <c r="D37" s="13">
        <v>13005543.07</v>
      </c>
      <c r="E37" s="13">
        <f t="shared" si="0"/>
        <v>20073429.510000002</v>
      </c>
      <c r="F37" s="13">
        <v>18919113.050000001</v>
      </c>
      <c r="G37" s="13">
        <v>16018428.6</v>
      </c>
      <c r="H37" s="13">
        <f t="shared" si="1"/>
        <v>1154316.4600000009</v>
      </c>
    </row>
    <row r="38" spans="1:8" x14ac:dyDescent="0.2">
      <c r="A38" s="47">
        <v>4500</v>
      </c>
      <c r="B38" s="9" t="s">
        <v>41</v>
      </c>
      <c r="C38" s="13">
        <v>1650000</v>
      </c>
      <c r="D38" s="13">
        <v>1251404.3</v>
      </c>
      <c r="E38" s="13">
        <f t="shared" si="0"/>
        <v>2901404.3</v>
      </c>
      <c r="F38" s="13">
        <v>2893538.76</v>
      </c>
      <c r="G38" s="13">
        <v>2893538.76</v>
      </c>
      <c r="H38" s="13">
        <f t="shared" si="1"/>
        <v>7865.5400000000373</v>
      </c>
    </row>
    <row r="39" spans="1:8" x14ac:dyDescent="0.2">
      <c r="A39" s="47">
        <v>4600</v>
      </c>
      <c r="B39" s="9" t="s">
        <v>96</v>
      </c>
      <c r="C39" s="13">
        <v>0</v>
      </c>
      <c r="D39" s="13">
        <v>0</v>
      </c>
      <c r="E39" s="13">
        <f t="shared" si="0"/>
        <v>0</v>
      </c>
      <c r="F39" s="13">
        <v>0</v>
      </c>
      <c r="G39" s="13">
        <v>0</v>
      </c>
      <c r="H39" s="13">
        <f t="shared" si="1"/>
        <v>0</v>
      </c>
    </row>
    <row r="40" spans="1:8" x14ac:dyDescent="0.2">
      <c r="A40" s="47">
        <v>4700</v>
      </c>
      <c r="B40" s="9" t="s">
        <v>97</v>
      </c>
      <c r="C40" s="13">
        <v>0</v>
      </c>
      <c r="D40" s="13">
        <v>0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x14ac:dyDescent="0.2">
      <c r="A41" s="47">
        <v>4800</v>
      </c>
      <c r="B41" s="9" t="s">
        <v>37</v>
      </c>
      <c r="C41" s="13">
        <v>0</v>
      </c>
      <c r="D41" s="13">
        <v>0</v>
      </c>
      <c r="E41" s="13">
        <f t="shared" si="0"/>
        <v>0</v>
      </c>
      <c r="F41" s="13">
        <v>0</v>
      </c>
      <c r="G41" s="13">
        <v>0</v>
      </c>
      <c r="H41" s="13">
        <f t="shared" si="1"/>
        <v>0</v>
      </c>
    </row>
    <row r="42" spans="1:8" x14ac:dyDescent="0.2">
      <c r="A42" s="47">
        <v>4900</v>
      </c>
      <c r="B42" s="9" t="s">
        <v>98</v>
      </c>
      <c r="C42" s="13">
        <v>0</v>
      </c>
      <c r="D42" s="13">
        <v>0</v>
      </c>
      <c r="E42" s="13">
        <f t="shared" si="0"/>
        <v>0</v>
      </c>
      <c r="F42" s="13">
        <v>0</v>
      </c>
      <c r="G42" s="13">
        <v>0</v>
      </c>
      <c r="H42" s="13">
        <f t="shared" si="1"/>
        <v>0</v>
      </c>
    </row>
    <row r="43" spans="1:8" x14ac:dyDescent="0.2">
      <c r="A43" s="46" t="s">
        <v>65</v>
      </c>
      <c r="B43" s="7"/>
      <c r="C43" s="13">
        <f>SUM(C44:C52)</f>
        <v>988606.76</v>
      </c>
      <c r="D43" s="13">
        <f>SUM(D44:D52)</f>
        <v>1466994.1099999999</v>
      </c>
      <c r="E43" s="13">
        <f t="shared" si="0"/>
        <v>2455600.87</v>
      </c>
      <c r="F43" s="13">
        <f>SUM(F44:F52)</f>
        <v>2425473.16</v>
      </c>
      <c r="G43" s="13">
        <f>SUM(G44:G52)</f>
        <v>2317215.81</v>
      </c>
      <c r="H43" s="13">
        <f t="shared" si="1"/>
        <v>30127.709999999963</v>
      </c>
    </row>
    <row r="44" spans="1:8" x14ac:dyDescent="0.2">
      <c r="A44" s="47">
        <v>5100</v>
      </c>
      <c r="B44" s="9" t="s">
        <v>99</v>
      </c>
      <c r="C44" s="13">
        <v>481286.13</v>
      </c>
      <c r="D44" s="13">
        <v>79001.240000000005</v>
      </c>
      <c r="E44" s="13">
        <f t="shared" si="0"/>
        <v>560287.37</v>
      </c>
      <c r="F44" s="13">
        <v>546083.85</v>
      </c>
      <c r="G44" s="13">
        <v>496853.45</v>
      </c>
      <c r="H44" s="13">
        <f t="shared" si="1"/>
        <v>14203.520000000019</v>
      </c>
    </row>
    <row r="45" spans="1:8" x14ac:dyDescent="0.2">
      <c r="A45" s="47">
        <v>5200</v>
      </c>
      <c r="B45" s="9" t="s">
        <v>100</v>
      </c>
      <c r="C45" s="13">
        <v>2000</v>
      </c>
      <c r="D45" s="13">
        <v>108015.36</v>
      </c>
      <c r="E45" s="13">
        <f t="shared" si="0"/>
        <v>110015.36</v>
      </c>
      <c r="F45" s="13">
        <v>109963.36</v>
      </c>
      <c r="G45" s="13">
        <v>87111.360000000001</v>
      </c>
      <c r="H45" s="13">
        <f t="shared" si="1"/>
        <v>52</v>
      </c>
    </row>
    <row r="46" spans="1:8" x14ac:dyDescent="0.2">
      <c r="A46" s="47">
        <v>5300</v>
      </c>
      <c r="B46" s="9" t="s">
        <v>101</v>
      </c>
      <c r="C46" s="13">
        <v>0</v>
      </c>
      <c r="D46" s="13">
        <v>0</v>
      </c>
      <c r="E46" s="13">
        <f t="shared" si="0"/>
        <v>0</v>
      </c>
      <c r="F46" s="13">
        <v>0</v>
      </c>
      <c r="G46" s="13">
        <v>0</v>
      </c>
      <c r="H46" s="13">
        <f t="shared" si="1"/>
        <v>0</v>
      </c>
    </row>
    <row r="47" spans="1:8" x14ac:dyDescent="0.2">
      <c r="A47" s="47">
        <v>5400</v>
      </c>
      <c r="B47" s="9" t="s">
        <v>102</v>
      </c>
      <c r="C47" s="13">
        <v>0</v>
      </c>
      <c r="D47" s="13">
        <v>1654000</v>
      </c>
      <c r="E47" s="13">
        <f t="shared" si="0"/>
        <v>1654000</v>
      </c>
      <c r="F47" s="13">
        <v>1654000</v>
      </c>
      <c r="G47" s="13">
        <v>1654000</v>
      </c>
      <c r="H47" s="13">
        <f t="shared" si="1"/>
        <v>0</v>
      </c>
    </row>
    <row r="48" spans="1:8" x14ac:dyDescent="0.2">
      <c r="A48" s="47">
        <v>5500</v>
      </c>
      <c r="B48" s="9" t="s">
        <v>103</v>
      </c>
      <c r="C48" s="13">
        <v>0</v>
      </c>
      <c r="D48" s="13">
        <v>0</v>
      </c>
      <c r="E48" s="13">
        <f t="shared" si="0"/>
        <v>0</v>
      </c>
      <c r="F48" s="13">
        <v>0</v>
      </c>
      <c r="G48" s="13">
        <v>0</v>
      </c>
      <c r="H48" s="13">
        <f t="shared" si="1"/>
        <v>0</v>
      </c>
    </row>
    <row r="49" spans="1:8" x14ac:dyDescent="0.2">
      <c r="A49" s="47">
        <v>5600</v>
      </c>
      <c r="B49" s="9" t="s">
        <v>104</v>
      </c>
      <c r="C49" s="13">
        <v>117961.26</v>
      </c>
      <c r="D49" s="13">
        <v>13335.88</v>
      </c>
      <c r="E49" s="13">
        <f t="shared" si="0"/>
        <v>131297.13999999998</v>
      </c>
      <c r="F49" s="13">
        <v>115425.95</v>
      </c>
      <c r="G49" s="13">
        <v>79251</v>
      </c>
      <c r="H49" s="13">
        <f t="shared" si="1"/>
        <v>15871.189999999988</v>
      </c>
    </row>
    <row r="50" spans="1:8" x14ac:dyDescent="0.2">
      <c r="A50" s="47">
        <v>5700</v>
      </c>
      <c r="B50" s="9" t="s">
        <v>105</v>
      </c>
      <c r="C50" s="13">
        <v>0</v>
      </c>
      <c r="D50" s="13">
        <v>0</v>
      </c>
      <c r="E50" s="13">
        <f t="shared" si="0"/>
        <v>0</v>
      </c>
      <c r="F50" s="13">
        <v>0</v>
      </c>
      <c r="G50" s="13">
        <v>0</v>
      </c>
      <c r="H50" s="13">
        <f t="shared" si="1"/>
        <v>0</v>
      </c>
    </row>
    <row r="51" spans="1:8" x14ac:dyDescent="0.2">
      <c r="A51" s="47">
        <v>5800</v>
      </c>
      <c r="B51" s="9" t="s">
        <v>106</v>
      </c>
      <c r="C51" s="13">
        <v>0</v>
      </c>
      <c r="D51" s="13">
        <v>0</v>
      </c>
      <c r="E51" s="13">
        <f t="shared" si="0"/>
        <v>0</v>
      </c>
      <c r="F51" s="13">
        <v>0</v>
      </c>
      <c r="G51" s="13">
        <v>0</v>
      </c>
      <c r="H51" s="13">
        <f t="shared" si="1"/>
        <v>0</v>
      </c>
    </row>
    <row r="52" spans="1:8" x14ac:dyDescent="0.2">
      <c r="A52" s="47">
        <v>5900</v>
      </c>
      <c r="B52" s="9" t="s">
        <v>107</v>
      </c>
      <c r="C52" s="13">
        <v>387359.37</v>
      </c>
      <c r="D52" s="13">
        <v>-387358.37</v>
      </c>
      <c r="E52" s="13">
        <f t="shared" si="0"/>
        <v>1</v>
      </c>
      <c r="F52" s="13">
        <v>0</v>
      </c>
      <c r="G52" s="13">
        <v>0</v>
      </c>
      <c r="H52" s="13">
        <f t="shared" si="1"/>
        <v>1</v>
      </c>
    </row>
    <row r="53" spans="1:8" x14ac:dyDescent="0.2">
      <c r="A53" s="46" t="s">
        <v>66</v>
      </c>
      <c r="B53" s="7"/>
      <c r="C53" s="13">
        <f>SUM(C54:C56)</f>
        <v>18600000</v>
      </c>
      <c r="D53" s="13">
        <f>SUM(D54:D56)</f>
        <v>28387334.890000001</v>
      </c>
      <c r="E53" s="13">
        <f t="shared" si="0"/>
        <v>46987334.890000001</v>
      </c>
      <c r="F53" s="13">
        <f>SUM(F54:F56)</f>
        <v>35285407.020000003</v>
      </c>
      <c r="G53" s="13">
        <f>SUM(G54:G56)</f>
        <v>33614563.619999997</v>
      </c>
      <c r="H53" s="13">
        <f t="shared" si="1"/>
        <v>11701927.869999997</v>
      </c>
    </row>
    <row r="54" spans="1:8" x14ac:dyDescent="0.2">
      <c r="A54" s="47">
        <v>6100</v>
      </c>
      <c r="B54" s="9" t="s">
        <v>108</v>
      </c>
      <c r="C54" s="13">
        <v>18600000</v>
      </c>
      <c r="D54" s="13">
        <v>27430285.469999999</v>
      </c>
      <c r="E54" s="13">
        <f t="shared" si="0"/>
        <v>46030285.469999999</v>
      </c>
      <c r="F54" s="13">
        <v>34387852.020000003</v>
      </c>
      <c r="G54" s="13">
        <v>32915173.140000001</v>
      </c>
      <c r="H54" s="13">
        <f t="shared" si="1"/>
        <v>11642433.449999996</v>
      </c>
    </row>
    <row r="55" spans="1:8" x14ac:dyDescent="0.2">
      <c r="A55" s="47">
        <v>6200</v>
      </c>
      <c r="B55" s="9" t="s">
        <v>109</v>
      </c>
      <c r="C55" s="13">
        <v>0</v>
      </c>
      <c r="D55" s="13">
        <v>957049.42</v>
      </c>
      <c r="E55" s="13">
        <f t="shared" si="0"/>
        <v>957049.42</v>
      </c>
      <c r="F55" s="13">
        <v>897555</v>
      </c>
      <c r="G55" s="13">
        <v>699390.48</v>
      </c>
      <c r="H55" s="13">
        <f t="shared" si="1"/>
        <v>59494.420000000042</v>
      </c>
    </row>
    <row r="56" spans="1:8" x14ac:dyDescent="0.2">
      <c r="A56" s="47">
        <v>6300</v>
      </c>
      <c r="B56" s="9" t="s">
        <v>110</v>
      </c>
      <c r="C56" s="13">
        <v>0</v>
      </c>
      <c r="D56" s="13">
        <v>0</v>
      </c>
      <c r="E56" s="13">
        <f t="shared" si="0"/>
        <v>0</v>
      </c>
      <c r="F56" s="13">
        <v>0</v>
      </c>
      <c r="G56" s="13">
        <v>0</v>
      </c>
      <c r="H56" s="13">
        <f t="shared" si="1"/>
        <v>0</v>
      </c>
    </row>
    <row r="57" spans="1:8" x14ac:dyDescent="0.2">
      <c r="A57" s="46" t="s">
        <v>67</v>
      </c>
      <c r="B57" s="7"/>
      <c r="C57" s="13">
        <f>SUM(C58:C64)</f>
        <v>0</v>
      </c>
      <c r="D57" s="13">
        <f>SUM(D58:D64)</f>
        <v>0</v>
      </c>
      <c r="E57" s="13">
        <f t="shared" si="0"/>
        <v>0</v>
      </c>
      <c r="F57" s="13">
        <f>SUM(F58:F64)</f>
        <v>0</v>
      </c>
      <c r="G57" s="13">
        <f>SUM(G58:G64)</f>
        <v>0</v>
      </c>
      <c r="H57" s="13">
        <f t="shared" si="1"/>
        <v>0</v>
      </c>
    </row>
    <row r="58" spans="1:8" x14ac:dyDescent="0.2">
      <c r="A58" s="47">
        <v>7100</v>
      </c>
      <c r="B58" s="9" t="s">
        <v>111</v>
      </c>
      <c r="C58" s="13">
        <v>0</v>
      </c>
      <c r="D58" s="13">
        <v>0</v>
      </c>
      <c r="E58" s="13">
        <f t="shared" si="0"/>
        <v>0</v>
      </c>
      <c r="F58" s="13">
        <v>0</v>
      </c>
      <c r="G58" s="13">
        <v>0</v>
      </c>
      <c r="H58" s="13">
        <f t="shared" si="1"/>
        <v>0</v>
      </c>
    </row>
    <row r="59" spans="1:8" x14ac:dyDescent="0.2">
      <c r="A59" s="47">
        <v>7200</v>
      </c>
      <c r="B59" s="9" t="s">
        <v>112</v>
      </c>
      <c r="C59" s="13">
        <v>0</v>
      </c>
      <c r="D59" s="13">
        <v>0</v>
      </c>
      <c r="E59" s="13">
        <f t="shared" si="0"/>
        <v>0</v>
      </c>
      <c r="F59" s="13">
        <v>0</v>
      </c>
      <c r="G59" s="13">
        <v>0</v>
      </c>
      <c r="H59" s="13">
        <f t="shared" si="1"/>
        <v>0</v>
      </c>
    </row>
    <row r="60" spans="1:8" x14ac:dyDescent="0.2">
      <c r="A60" s="47">
        <v>7300</v>
      </c>
      <c r="B60" s="9" t="s">
        <v>113</v>
      </c>
      <c r="C60" s="13">
        <v>0</v>
      </c>
      <c r="D60" s="13">
        <v>0</v>
      </c>
      <c r="E60" s="13">
        <f t="shared" si="0"/>
        <v>0</v>
      </c>
      <c r="F60" s="13">
        <v>0</v>
      </c>
      <c r="G60" s="13">
        <v>0</v>
      </c>
      <c r="H60" s="13">
        <f t="shared" si="1"/>
        <v>0</v>
      </c>
    </row>
    <row r="61" spans="1:8" x14ac:dyDescent="0.2">
      <c r="A61" s="47">
        <v>7400</v>
      </c>
      <c r="B61" s="9" t="s">
        <v>114</v>
      </c>
      <c r="C61" s="13">
        <v>0</v>
      </c>
      <c r="D61" s="13">
        <v>0</v>
      </c>
      <c r="E61" s="13">
        <f t="shared" si="0"/>
        <v>0</v>
      </c>
      <c r="F61" s="13">
        <v>0</v>
      </c>
      <c r="G61" s="13">
        <v>0</v>
      </c>
      <c r="H61" s="13">
        <f t="shared" si="1"/>
        <v>0</v>
      </c>
    </row>
    <row r="62" spans="1:8" x14ac:dyDescent="0.2">
      <c r="A62" s="47">
        <v>7500</v>
      </c>
      <c r="B62" s="9" t="s">
        <v>115</v>
      </c>
      <c r="C62" s="13">
        <v>0</v>
      </c>
      <c r="D62" s="13">
        <v>0</v>
      </c>
      <c r="E62" s="13">
        <f t="shared" si="0"/>
        <v>0</v>
      </c>
      <c r="F62" s="13">
        <v>0</v>
      </c>
      <c r="G62" s="13">
        <v>0</v>
      </c>
      <c r="H62" s="13">
        <f t="shared" si="1"/>
        <v>0</v>
      </c>
    </row>
    <row r="63" spans="1:8" x14ac:dyDescent="0.2">
      <c r="A63" s="47">
        <v>7600</v>
      </c>
      <c r="B63" s="9" t="s">
        <v>116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13">
        <f t="shared" si="1"/>
        <v>0</v>
      </c>
    </row>
    <row r="64" spans="1:8" x14ac:dyDescent="0.2">
      <c r="A64" s="47">
        <v>7900</v>
      </c>
      <c r="B64" s="9" t="s">
        <v>117</v>
      </c>
      <c r="C64" s="13">
        <v>0</v>
      </c>
      <c r="D64" s="13">
        <v>0</v>
      </c>
      <c r="E64" s="13">
        <f t="shared" si="0"/>
        <v>0</v>
      </c>
      <c r="F64" s="13">
        <v>0</v>
      </c>
      <c r="G64" s="13">
        <v>0</v>
      </c>
      <c r="H64" s="13">
        <f t="shared" si="1"/>
        <v>0</v>
      </c>
    </row>
    <row r="65" spans="1:8" x14ac:dyDescent="0.2">
      <c r="A65" s="46" t="s">
        <v>68</v>
      </c>
      <c r="B65" s="7"/>
      <c r="C65" s="13">
        <f>SUM(C66:C68)</f>
        <v>0</v>
      </c>
      <c r="D65" s="13">
        <f>SUM(D66:D68)</f>
        <v>1058400</v>
      </c>
      <c r="E65" s="13">
        <f t="shared" si="0"/>
        <v>1058400</v>
      </c>
      <c r="F65" s="13">
        <f>SUM(F66:F68)</f>
        <v>1058400</v>
      </c>
      <c r="G65" s="13">
        <f>SUM(G66:G68)</f>
        <v>1058400</v>
      </c>
      <c r="H65" s="13">
        <f t="shared" si="1"/>
        <v>0</v>
      </c>
    </row>
    <row r="66" spans="1:8" x14ac:dyDescent="0.2">
      <c r="A66" s="47">
        <v>8100</v>
      </c>
      <c r="B66" s="9" t="s">
        <v>38</v>
      </c>
      <c r="C66" s="13">
        <v>0</v>
      </c>
      <c r="D66" s="13">
        <v>0</v>
      </c>
      <c r="E66" s="13">
        <f t="shared" si="0"/>
        <v>0</v>
      </c>
      <c r="F66" s="13">
        <v>0</v>
      </c>
      <c r="G66" s="13">
        <v>0</v>
      </c>
      <c r="H66" s="13">
        <f t="shared" si="1"/>
        <v>0</v>
      </c>
    </row>
    <row r="67" spans="1:8" x14ac:dyDescent="0.2">
      <c r="A67" s="47">
        <v>8300</v>
      </c>
      <c r="B67" s="9" t="s">
        <v>39</v>
      </c>
      <c r="C67" s="13">
        <v>0</v>
      </c>
      <c r="D67" s="13">
        <v>0</v>
      </c>
      <c r="E67" s="13">
        <f t="shared" si="0"/>
        <v>0</v>
      </c>
      <c r="F67" s="13">
        <v>0</v>
      </c>
      <c r="G67" s="13">
        <v>0</v>
      </c>
      <c r="H67" s="13">
        <f t="shared" si="1"/>
        <v>0</v>
      </c>
    </row>
    <row r="68" spans="1:8" x14ac:dyDescent="0.2">
      <c r="A68" s="47">
        <v>8500</v>
      </c>
      <c r="B68" s="9" t="s">
        <v>40</v>
      </c>
      <c r="C68" s="13">
        <v>0</v>
      </c>
      <c r="D68" s="13">
        <v>1058400</v>
      </c>
      <c r="E68" s="13">
        <f t="shared" si="0"/>
        <v>1058400</v>
      </c>
      <c r="F68" s="13">
        <v>1058400</v>
      </c>
      <c r="G68" s="13">
        <v>1058400</v>
      </c>
      <c r="H68" s="13">
        <f t="shared" si="1"/>
        <v>0</v>
      </c>
    </row>
    <row r="69" spans="1:8" x14ac:dyDescent="0.2">
      <c r="A69" s="46" t="s">
        <v>69</v>
      </c>
      <c r="B69" s="7"/>
      <c r="C69" s="13">
        <f>SUM(C70:C76)</f>
        <v>0</v>
      </c>
      <c r="D69" s="13">
        <f>SUM(D70:D76)</f>
        <v>0</v>
      </c>
      <c r="E69" s="13">
        <f t="shared" si="0"/>
        <v>0</v>
      </c>
      <c r="F69" s="13">
        <f>SUM(F70:F76)</f>
        <v>0</v>
      </c>
      <c r="G69" s="13">
        <f>SUM(G70:G76)</f>
        <v>0</v>
      </c>
      <c r="H69" s="13">
        <f t="shared" si="1"/>
        <v>0</v>
      </c>
    </row>
    <row r="70" spans="1:8" x14ac:dyDescent="0.2">
      <c r="A70" s="47">
        <v>9100</v>
      </c>
      <c r="B70" s="9" t="s">
        <v>118</v>
      </c>
      <c r="C70" s="13">
        <v>0</v>
      </c>
      <c r="D70" s="13">
        <v>0</v>
      </c>
      <c r="E70" s="13">
        <f t="shared" ref="E70:E76" si="2">C70+D70</f>
        <v>0</v>
      </c>
      <c r="F70" s="13">
        <v>0</v>
      </c>
      <c r="G70" s="13">
        <v>0</v>
      </c>
      <c r="H70" s="13">
        <f t="shared" ref="H70:H76" si="3">E70-F70</f>
        <v>0</v>
      </c>
    </row>
    <row r="71" spans="1:8" x14ac:dyDescent="0.2">
      <c r="A71" s="47">
        <v>9200</v>
      </c>
      <c r="B71" s="9" t="s">
        <v>119</v>
      </c>
      <c r="C71" s="13">
        <v>0</v>
      </c>
      <c r="D71" s="13">
        <v>0</v>
      </c>
      <c r="E71" s="13">
        <f t="shared" si="2"/>
        <v>0</v>
      </c>
      <c r="F71" s="13">
        <v>0</v>
      </c>
      <c r="G71" s="13">
        <v>0</v>
      </c>
      <c r="H71" s="13">
        <f t="shared" si="3"/>
        <v>0</v>
      </c>
    </row>
    <row r="72" spans="1:8" x14ac:dyDescent="0.2">
      <c r="A72" s="47">
        <v>9300</v>
      </c>
      <c r="B72" s="9" t="s">
        <v>120</v>
      </c>
      <c r="C72" s="13">
        <v>0</v>
      </c>
      <c r="D72" s="13">
        <v>0</v>
      </c>
      <c r="E72" s="13">
        <f t="shared" si="2"/>
        <v>0</v>
      </c>
      <c r="F72" s="13">
        <v>0</v>
      </c>
      <c r="G72" s="13">
        <v>0</v>
      </c>
      <c r="H72" s="13">
        <f t="shared" si="3"/>
        <v>0</v>
      </c>
    </row>
    <row r="73" spans="1:8" x14ac:dyDescent="0.2">
      <c r="A73" s="47">
        <v>9400</v>
      </c>
      <c r="B73" s="9" t="s">
        <v>121</v>
      </c>
      <c r="C73" s="13">
        <v>0</v>
      </c>
      <c r="D73" s="13">
        <v>0</v>
      </c>
      <c r="E73" s="13">
        <f t="shared" si="2"/>
        <v>0</v>
      </c>
      <c r="F73" s="13">
        <v>0</v>
      </c>
      <c r="G73" s="13">
        <v>0</v>
      </c>
      <c r="H73" s="13">
        <f t="shared" si="3"/>
        <v>0</v>
      </c>
    </row>
    <row r="74" spans="1:8" x14ac:dyDescent="0.2">
      <c r="A74" s="47">
        <v>9500</v>
      </c>
      <c r="B74" s="9" t="s">
        <v>122</v>
      </c>
      <c r="C74" s="13">
        <v>0</v>
      </c>
      <c r="D74" s="13">
        <v>0</v>
      </c>
      <c r="E74" s="13">
        <f t="shared" si="2"/>
        <v>0</v>
      </c>
      <c r="F74" s="13">
        <v>0</v>
      </c>
      <c r="G74" s="13">
        <v>0</v>
      </c>
      <c r="H74" s="13">
        <f t="shared" si="3"/>
        <v>0</v>
      </c>
    </row>
    <row r="75" spans="1:8" x14ac:dyDescent="0.2">
      <c r="A75" s="47">
        <v>9600</v>
      </c>
      <c r="B75" s="9" t="s">
        <v>123</v>
      </c>
      <c r="C75" s="13">
        <v>0</v>
      </c>
      <c r="D75" s="13">
        <v>0</v>
      </c>
      <c r="E75" s="13">
        <f t="shared" si="2"/>
        <v>0</v>
      </c>
      <c r="F75" s="13">
        <v>0</v>
      </c>
      <c r="G75" s="13">
        <v>0</v>
      </c>
      <c r="H75" s="13">
        <f t="shared" si="3"/>
        <v>0</v>
      </c>
    </row>
    <row r="76" spans="1:8" x14ac:dyDescent="0.2">
      <c r="A76" s="47">
        <v>9900</v>
      </c>
      <c r="B76" s="10" t="s">
        <v>124</v>
      </c>
      <c r="C76" s="14">
        <v>0</v>
      </c>
      <c r="D76" s="14">
        <v>0</v>
      </c>
      <c r="E76" s="14">
        <f t="shared" si="2"/>
        <v>0</v>
      </c>
      <c r="F76" s="14">
        <v>0</v>
      </c>
      <c r="G76" s="14">
        <v>0</v>
      </c>
      <c r="H76" s="14">
        <f t="shared" si="3"/>
        <v>0</v>
      </c>
    </row>
    <row r="77" spans="1:8" x14ac:dyDescent="0.2">
      <c r="A77" s="8"/>
      <c r="B77" s="11" t="s">
        <v>53</v>
      </c>
      <c r="C77" s="15">
        <f t="shared" ref="C77:H77" si="4">SUM(C5+C13+C23+C33+C43+C53+C57+C65+C69)</f>
        <v>164499199.99999997</v>
      </c>
      <c r="D77" s="15">
        <f t="shared" si="4"/>
        <v>69912302.49000001</v>
      </c>
      <c r="E77" s="15">
        <f t="shared" si="4"/>
        <v>234411502.49000001</v>
      </c>
      <c r="F77" s="15">
        <f t="shared" si="4"/>
        <v>217109501.49000001</v>
      </c>
      <c r="G77" s="15">
        <f t="shared" si="4"/>
        <v>195316341.37</v>
      </c>
      <c r="H77" s="15">
        <f t="shared" si="4"/>
        <v>17302001</v>
      </c>
    </row>
    <row r="81" spans="2:2" ht="15.75" x14ac:dyDescent="0.25">
      <c r="B81" s="79" t="s">
        <v>169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activeCell="B24" sqref="B2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0" t="s">
        <v>129</v>
      </c>
      <c r="B1" s="51"/>
      <c r="C1" s="51"/>
      <c r="D1" s="51"/>
      <c r="E1" s="51"/>
      <c r="F1" s="51"/>
      <c r="G1" s="51"/>
      <c r="H1" s="52"/>
    </row>
    <row r="2" spans="1:8" x14ac:dyDescent="0.2">
      <c r="A2" s="66" t="s">
        <v>54</v>
      </c>
      <c r="B2" s="67"/>
      <c r="C2" s="68" t="s">
        <v>60</v>
      </c>
      <c r="D2" s="69"/>
      <c r="E2" s="69"/>
      <c r="F2" s="69"/>
      <c r="G2" s="70"/>
      <c r="H2" s="71" t="s">
        <v>59</v>
      </c>
    </row>
    <row r="3" spans="1:8" ht="24.95" customHeight="1" x14ac:dyDescent="0.2">
      <c r="A3" s="72"/>
      <c r="B3" s="73"/>
      <c r="C3" s="74" t="s">
        <v>55</v>
      </c>
      <c r="D3" s="74" t="s">
        <v>125</v>
      </c>
      <c r="E3" s="74" t="s">
        <v>56</v>
      </c>
      <c r="F3" s="74" t="s">
        <v>57</v>
      </c>
      <c r="G3" s="74" t="s">
        <v>58</v>
      </c>
      <c r="H3" s="75"/>
    </row>
    <row r="4" spans="1:8" x14ac:dyDescent="0.2">
      <c r="A4" s="76"/>
      <c r="B4" s="77"/>
      <c r="C4" s="78">
        <v>1</v>
      </c>
      <c r="D4" s="78">
        <v>2</v>
      </c>
      <c r="E4" s="78" t="s">
        <v>126</v>
      </c>
      <c r="F4" s="78">
        <v>4</v>
      </c>
      <c r="G4" s="78">
        <v>5</v>
      </c>
      <c r="H4" s="78" t="s">
        <v>127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8">
        <v>143260593.24000001</v>
      </c>
      <c r="D6" s="48">
        <v>37748169.189999998</v>
      </c>
      <c r="E6" s="48">
        <f>C6+D6</f>
        <v>181008762.43000001</v>
      </c>
      <c r="F6" s="48">
        <v>175446682.55000001</v>
      </c>
      <c r="G6" s="48">
        <v>155432623.18000001</v>
      </c>
      <c r="H6" s="48">
        <f>E6-F6</f>
        <v>5562079.8799999952</v>
      </c>
    </row>
    <row r="7" spans="1:8" x14ac:dyDescent="0.2">
      <c r="A7" s="5"/>
      <c r="B7" s="16"/>
      <c r="C7" s="48"/>
      <c r="D7" s="48"/>
      <c r="E7" s="48"/>
      <c r="F7" s="48"/>
      <c r="G7" s="48"/>
      <c r="H7" s="48"/>
    </row>
    <row r="8" spans="1:8" x14ac:dyDescent="0.2">
      <c r="A8" s="5"/>
      <c r="B8" s="16" t="s">
        <v>1</v>
      </c>
      <c r="C8" s="48">
        <v>19588606.760000002</v>
      </c>
      <c r="D8" s="48">
        <v>30912729</v>
      </c>
      <c r="E8" s="48">
        <f>C8+D8</f>
        <v>50501335.760000005</v>
      </c>
      <c r="F8" s="48">
        <v>38769280.18</v>
      </c>
      <c r="G8" s="48">
        <v>36990179.43</v>
      </c>
      <c r="H8" s="48">
        <f>E8-F8</f>
        <v>11732055.580000006</v>
      </c>
    </row>
    <row r="9" spans="1:8" x14ac:dyDescent="0.2">
      <c r="A9" s="5"/>
      <c r="B9" s="16"/>
      <c r="C9" s="48"/>
      <c r="D9" s="48"/>
      <c r="E9" s="48"/>
      <c r="F9" s="48"/>
      <c r="G9" s="48"/>
      <c r="H9" s="48"/>
    </row>
    <row r="10" spans="1:8" x14ac:dyDescent="0.2">
      <c r="A10" s="5"/>
      <c r="B10" s="16" t="s">
        <v>2</v>
      </c>
      <c r="C10" s="48">
        <v>0</v>
      </c>
      <c r="D10" s="48">
        <v>0</v>
      </c>
      <c r="E10" s="48">
        <f>C10+D10</f>
        <v>0</v>
      </c>
      <c r="F10" s="48">
        <v>0</v>
      </c>
      <c r="G10" s="48">
        <v>0</v>
      </c>
      <c r="H10" s="48">
        <f>E10-F10</f>
        <v>0</v>
      </c>
    </row>
    <row r="11" spans="1:8" x14ac:dyDescent="0.2">
      <c r="A11" s="5"/>
      <c r="B11" s="16"/>
      <c r="C11" s="48"/>
      <c r="D11" s="48"/>
      <c r="E11" s="48"/>
      <c r="F11" s="48"/>
      <c r="G11" s="48"/>
      <c r="H11" s="48"/>
    </row>
    <row r="12" spans="1:8" x14ac:dyDescent="0.2">
      <c r="A12" s="5"/>
      <c r="B12" s="16" t="s">
        <v>41</v>
      </c>
      <c r="C12" s="48">
        <v>1650000</v>
      </c>
      <c r="D12" s="48">
        <v>1251404.3</v>
      </c>
      <c r="E12" s="48">
        <f>C12+D12</f>
        <v>2901404.3</v>
      </c>
      <c r="F12" s="48">
        <v>2893538.76</v>
      </c>
      <c r="G12" s="48">
        <v>2893538.76</v>
      </c>
      <c r="H12" s="48">
        <f>E12-F12</f>
        <v>7865.5400000000373</v>
      </c>
    </row>
    <row r="13" spans="1:8" x14ac:dyDescent="0.2">
      <c r="A13" s="5"/>
      <c r="B13" s="16"/>
      <c r="C13" s="48"/>
      <c r="D13" s="48"/>
      <c r="E13" s="48"/>
      <c r="F13" s="48"/>
      <c r="G13" s="48"/>
      <c r="H13" s="48"/>
    </row>
    <row r="14" spans="1:8" x14ac:dyDescent="0.2">
      <c r="A14" s="5"/>
      <c r="B14" s="16" t="s">
        <v>38</v>
      </c>
      <c r="C14" s="48">
        <v>0</v>
      </c>
      <c r="D14" s="48">
        <v>0</v>
      </c>
      <c r="E14" s="48">
        <f>C14+D14</f>
        <v>0</v>
      </c>
      <c r="F14" s="48">
        <v>0</v>
      </c>
      <c r="G14" s="48">
        <v>0</v>
      </c>
      <c r="H14" s="48">
        <f>E14-F14</f>
        <v>0</v>
      </c>
    </row>
    <row r="15" spans="1:8" x14ac:dyDescent="0.2">
      <c r="A15" s="6"/>
      <c r="B15" s="17"/>
      <c r="C15" s="49"/>
      <c r="D15" s="49"/>
      <c r="E15" s="49"/>
      <c r="F15" s="49"/>
      <c r="G15" s="49"/>
      <c r="H15" s="49"/>
    </row>
    <row r="16" spans="1:8" x14ac:dyDescent="0.2">
      <c r="A16" s="18"/>
      <c r="B16" s="11" t="s">
        <v>53</v>
      </c>
      <c r="C16" s="15">
        <f>SUM(C6+C8+C10+C12+C14)</f>
        <v>164499200</v>
      </c>
      <c r="D16" s="15">
        <f>SUM(D6+D8+D10+D12+D14)</f>
        <v>69912302.489999995</v>
      </c>
      <c r="E16" s="15">
        <f>SUM(E6+E8+E10+E12+E14)</f>
        <v>234411502.49000001</v>
      </c>
      <c r="F16" s="15">
        <f t="shared" ref="F16:H16" si="0">SUM(F6+F8+F10+F12+F14)</f>
        <v>217109501.49000001</v>
      </c>
      <c r="G16" s="15">
        <f t="shared" si="0"/>
        <v>195316341.37</v>
      </c>
      <c r="H16" s="15">
        <f t="shared" si="0"/>
        <v>17302001</v>
      </c>
    </row>
    <row r="20" spans="2:2" ht="15.75" x14ac:dyDescent="0.25">
      <c r="B20" s="79" t="s">
        <v>169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opLeftCell="A76" workbookViewId="0">
      <selection activeCell="B93" sqref="B9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0" t="s">
        <v>165</v>
      </c>
      <c r="B1" s="51"/>
      <c r="C1" s="51"/>
      <c r="D1" s="51"/>
      <c r="E1" s="51"/>
      <c r="F1" s="51"/>
      <c r="G1" s="51"/>
      <c r="H1" s="52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66" t="s">
        <v>54</v>
      </c>
      <c r="B3" s="67"/>
      <c r="C3" s="68" t="s">
        <v>60</v>
      </c>
      <c r="D3" s="69"/>
      <c r="E3" s="69"/>
      <c r="F3" s="69"/>
      <c r="G3" s="70"/>
      <c r="H3" s="71" t="s">
        <v>59</v>
      </c>
    </row>
    <row r="4" spans="1:8" ht="24.95" customHeight="1" x14ac:dyDescent="0.2">
      <c r="A4" s="72"/>
      <c r="B4" s="73"/>
      <c r="C4" s="74" t="s">
        <v>55</v>
      </c>
      <c r="D4" s="74" t="s">
        <v>125</v>
      </c>
      <c r="E4" s="74" t="s">
        <v>56</v>
      </c>
      <c r="F4" s="74" t="s">
        <v>57</v>
      </c>
      <c r="G4" s="74" t="s">
        <v>58</v>
      </c>
      <c r="H4" s="75"/>
    </row>
    <row r="5" spans="1:8" x14ac:dyDescent="0.2">
      <c r="A5" s="76"/>
      <c r="B5" s="77"/>
      <c r="C5" s="78">
        <v>1</v>
      </c>
      <c r="D5" s="78">
        <v>2</v>
      </c>
      <c r="E5" s="78" t="s">
        <v>126</v>
      </c>
      <c r="F5" s="78">
        <v>4</v>
      </c>
      <c r="G5" s="78">
        <v>5</v>
      </c>
      <c r="H5" s="78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4" t="s">
        <v>130</v>
      </c>
      <c r="B7" s="20"/>
      <c r="C7" s="13">
        <v>8100230.9000000004</v>
      </c>
      <c r="D7" s="13">
        <v>5924822.9699999997</v>
      </c>
      <c r="E7" s="13">
        <f>C7+D7</f>
        <v>14025053.870000001</v>
      </c>
      <c r="F7" s="13">
        <v>13969399.93</v>
      </c>
      <c r="G7" s="13">
        <v>11576426.15</v>
      </c>
      <c r="H7" s="13">
        <f>E7-F7</f>
        <v>55653.940000001341</v>
      </c>
    </row>
    <row r="8" spans="1:8" x14ac:dyDescent="0.2">
      <c r="A8" s="4" t="s">
        <v>131</v>
      </c>
      <c r="B8" s="20"/>
      <c r="C8" s="13">
        <v>7210135.3499999996</v>
      </c>
      <c r="D8" s="13">
        <v>-46291.89</v>
      </c>
      <c r="E8" s="13">
        <f t="shared" ref="E8:E13" si="0">C8+D8</f>
        <v>7163843.46</v>
      </c>
      <c r="F8" s="13">
        <v>7120363.0199999996</v>
      </c>
      <c r="G8" s="13">
        <v>7120363.0199999996</v>
      </c>
      <c r="H8" s="13">
        <f t="shared" ref="H8:H13" si="1">E8-F8</f>
        <v>43480.44000000041</v>
      </c>
    </row>
    <row r="9" spans="1:8" x14ac:dyDescent="0.2">
      <c r="A9" s="4" t="s">
        <v>132</v>
      </c>
      <c r="B9" s="20"/>
      <c r="C9" s="13">
        <v>499647.07</v>
      </c>
      <c r="D9" s="13">
        <v>0.05</v>
      </c>
      <c r="E9" s="13">
        <f t="shared" si="0"/>
        <v>499647.12</v>
      </c>
      <c r="F9" s="13">
        <v>487370.15</v>
      </c>
      <c r="G9" s="13">
        <v>467851.57</v>
      </c>
      <c r="H9" s="13">
        <f t="shared" si="1"/>
        <v>12276.969999999972</v>
      </c>
    </row>
    <row r="10" spans="1:8" x14ac:dyDescent="0.2">
      <c r="A10" s="4" t="s">
        <v>133</v>
      </c>
      <c r="B10" s="20"/>
      <c r="C10" s="13">
        <v>1691089.49</v>
      </c>
      <c r="D10" s="13">
        <v>-168425.93</v>
      </c>
      <c r="E10" s="13">
        <f t="shared" si="0"/>
        <v>1522663.56</v>
      </c>
      <c r="F10" s="13">
        <v>1501610.61</v>
      </c>
      <c r="G10" s="13">
        <v>1159561.8</v>
      </c>
      <c r="H10" s="13">
        <f t="shared" si="1"/>
        <v>21052.949999999953</v>
      </c>
    </row>
    <row r="11" spans="1:8" x14ac:dyDescent="0.2">
      <c r="A11" s="4" t="s">
        <v>134</v>
      </c>
      <c r="B11" s="20"/>
      <c r="C11" s="13">
        <v>501124.21</v>
      </c>
      <c r="D11" s="13">
        <v>14301.07</v>
      </c>
      <c r="E11" s="13">
        <f t="shared" si="0"/>
        <v>515425.28000000003</v>
      </c>
      <c r="F11" s="13">
        <v>514835.46</v>
      </c>
      <c r="G11" s="13">
        <v>457691.82</v>
      </c>
      <c r="H11" s="13">
        <f t="shared" si="1"/>
        <v>589.82000000000698</v>
      </c>
    </row>
    <row r="12" spans="1:8" x14ac:dyDescent="0.2">
      <c r="A12" s="4" t="s">
        <v>135</v>
      </c>
      <c r="B12" s="20"/>
      <c r="C12" s="13">
        <v>499647.07</v>
      </c>
      <c r="D12" s="13">
        <v>0.05</v>
      </c>
      <c r="E12" s="13">
        <f t="shared" si="0"/>
        <v>499647.12</v>
      </c>
      <c r="F12" s="13">
        <v>486051.17</v>
      </c>
      <c r="G12" s="13">
        <v>465533.59</v>
      </c>
      <c r="H12" s="13">
        <f t="shared" si="1"/>
        <v>13595.950000000012</v>
      </c>
    </row>
    <row r="13" spans="1:8" x14ac:dyDescent="0.2">
      <c r="A13" s="4" t="s">
        <v>136</v>
      </c>
      <c r="B13" s="20"/>
      <c r="C13" s="13">
        <v>499647.07</v>
      </c>
      <c r="D13" s="13">
        <v>0.05</v>
      </c>
      <c r="E13" s="13">
        <f t="shared" si="0"/>
        <v>499647.12</v>
      </c>
      <c r="F13" s="13">
        <v>492657.09</v>
      </c>
      <c r="G13" s="13">
        <v>473138.52</v>
      </c>
      <c r="H13" s="13">
        <f t="shared" si="1"/>
        <v>6990.0299999999697</v>
      </c>
    </row>
    <row r="14" spans="1:8" x14ac:dyDescent="0.2">
      <c r="A14" s="4" t="s">
        <v>137</v>
      </c>
      <c r="B14" s="20"/>
      <c r="C14" s="13">
        <v>499647.07</v>
      </c>
      <c r="D14" s="13">
        <v>0.05</v>
      </c>
      <c r="E14" s="13">
        <f t="shared" ref="E14" si="2">C14+D14</f>
        <v>499647.12</v>
      </c>
      <c r="F14" s="13">
        <v>484868.5</v>
      </c>
      <c r="G14" s="13">
        <v>461669.32</v>
      </c>
      <c r="H14" s="13">
        <f t="shared" ref="H14" si="3">E14-F14</f>
        <v>14778.619999999995</v>
      </c>
    </row>
    <row r="15" spans="1:8" x14ac:dyDescent="0.2">
      <c r="A15" s="4" t="s">
        <v>138</v>
      </c>
      <c r="B15" s="20"/>
      <c r="C15" s="13">
        <v>499647.07</v>
      </c>
      <c r="D15" s="13">
        <v>0.05</v>
      </c>
      <c r="E15" s="13">
        <f t="shared" ref="E15" si="4">C15+D15</f>
        <v>499647.12</v>
      </c>
      <c r="F15" s="13">
        <v>480281.55</v>
      </c>
      <c r="G15" s="13">
        <v>461798.59</v>
      </c>
      <c r="H15" s="13">
        <f t="shared" ref="H15" si="5">E15-F15</f>
        <v>19365.570000000007</v>
      </c>
    </row>
    <row r="16" spans="1:8" x14ac:dyDescent="0.2">
      <c r="A16" s="4" t="s">
        <v>139</v>
      </c>
      <c r="B16" s="20"/>
      <c r="C16" s="13">
        <v>499647.07</v>
      </c>
      <c r="D16" s="13">
        <v>0.05</v>
      </c>
      <c r="E16" s="13">
        <f t="shared" ref="E16" si="6">C16+D16</f>
        <v>499647.12</v>
      </c>
      <c r="F16" s="13">
        <v>459996.58</v>
      </c>
      <c r="G16" s="13">
        <v>440478.03</v>
      </c>
      <c r="H16" s="13">
        <f t="shared" ref="H16" si="7">E16-F16</f>
        <v>39650.539999999979</v>
      </c>
    </row>
    <row r="17" spans="1:8" x14ac:dyDescent="0.2">
      <c r="A17" s="4" t="s">
        <v>140</v>
      </c>
      <c r="B17" s="20"/>
      <c r="C17" s="13">
        <v>499647.07</v>
      </c>
      <c r="D17" s="13">
        <v>0.05</v>
      </c>
      <c r="E17" s="13">
        <f t="shared" ref="E17" si="8">C17+D17</f>
        <v>499647.12</v>
      </c>
      <c r="F17" s="13">
        <v>464829.53</v>
      </c>
      <c r="G17" s="13">
        <v>445310.93</v>
      </c>
      <c r="H17" s="13">
        <f t="shared" ref="H17" si="9">E17-F17</f>
        <v>34817.589999999967</v>
      </c>
    </row>
    <row r="18" spans="1:8" x14ac:dyDescent="0.2">
      <c r="A18" s="4" t="s">
        <v>141</v>
      </c>
      <c r="B18" s="20"/>
      <c r="C18" s="13">
        <v>499647.07</v>
      </c>
      <c r="D18" s="13">
        <v>0.05</v>
      </c>
      <c r="E18" s="13">
        <f t="shared" ref="E18" si="10">C18+D18</f>
        <v>499647.12</v>
      </c>
      <c r="F18" s="13">
        <v>484302.64</v>
      </c>
      <c r="G18" s="13">
        <v>464784.08</v>
      </c>
      <c r="H18" s="13">
        <f t="shared" ref="H18" si="11">E18-F18</f>
        <v>15344.479999999981</v>
      </c>
    </row>
    <row r="19" spans="1:8" x14ac:dyDescent="0.2">
      <c r="A19" s="4" t="s">
        <v>142</v>
      </c>
      <c r="B19" s="20"/>
      <c r="C19" s="13">
        <v>1616455.32</v>
      </c>
      <c r="D19" s="13">
        <v>-67674.86</v>
      </c>
      <c r="E19" s="13">
        <f t="shared" ref="E19" si="12">C19+D19</f>
        <v>1548780.46</v>
      </c>
      <c r="F19" s="13">
        <v>1488727.61</v>
      </c>
      <c r="G19" s="13">
        <v>1423061.6</v>
      </c>
      <c r="H19" s="13">
        <f t="shared" ref="H19" si="13">E19-F19</f>
        <v>60052.84999999986</v>
      </c>
    </row>
    <row r="20" spans="1:8" x14ac:dyDescent="0.2">
      <c r="A20" s="4" t="s">
        <v>143</v>
      </c>
      <c r="B20" s="20"/>
      <c r="C20" s="13">
        <v>2177429.02</v>
      </c>
      <c r="D20" s="13">
        <v>282145.46000000002</v>
      </c>
      <c r="E20" s="13">
        <f t="shared" ref="E20" si="14">C20+D20</f>
        <v>2459574.48</v>
      </c>
      <c r="F20" s="13">
        <v>2425392.37</v>
      </c>
      <c r="G20" s="13">
        <v>2301034.71</v>
      </c>
      <c r="H20" s="13">
        <f t="shared" ref="H20" si="15">E20-F20</f>
        <v>34182.10999999987</v>
      </c>
    </row>
    <row r="21" spans="1:8" x14ac:dyDescent="0.2">
      <c r="A21" s="4" t="s">
        <v>144</v>
      </c>
      <c r="B21" s="20"/>
      <c r="C21" s="13">
        <v>23620212.289999999</v>
      </c>
      <c r="D21" s="13">
        <v>7142163.4299999997</v>
      </c>
      <c r="E21" s="13">
        <f t="shared" ref="E21" si="16">C21+D21</f>
        <v>30762375.719999999</v>
      </c>
      <c r="F21" s="13">
        <v>30442216.350000001</v>
      </c>
      <c r="G21" s="13">
        <v>26412748.530000001</v>
      </c>
      <c r="H21" s="13">
        <f t="shared" ref="H21" si="17">E21-F21</f>
        <v>320159.36999999732</v>
      </c>
    </row>
    <row r="22" spans="1:8" x14ac:dyDescent="0.2">
      <c r="A22" s="4" t="s">
        <v>145</v>
      </c>
      <c r="B22" s="20"/>
      <c r="C22" s="13">
        <v>2131535.39</v>
      </c>
      <c r="D22" s="13">
        <v>-109781.09</v>
      </c>
      <c r="E22" s="13">
        <f t="shared" ref="E22" si="18">C22+D22</f>
        <v>2021754.3</v>
      </c>
      <c r="F22" s="13">
        <v>2004941.41</v>
      </c>
      <c r="G22" s="13">
        <v>1939300.43</v>
      </c>
      <c r="H22" s="13">
        <f t="shared" ref="H22" si="19">E22-F22</f>
        <v>16812.89000000013</v>
      </c>
    </row>
    <row r="23" spans="1:8" x14ac:dyDescent="0.2">
      <c r="A23" s="4" t="s">
        <v>146</v>
      </c>
      <c r="B23" s="20"/>
      <c r="C23" s="13">
        <v>927101.84</v>
      </c>
      <c r="D23" s="13">
        <v>-46983.02</v>
      </c>
      <c r="E23" s="13">
        <f t="shared" ref="E23" si="20">C23+D23</f>
        <v>880118.82</v>
      </c>
      <c r="F23" s="13">
        <v>744875.37</v>
      </c>
      <c r="G23" s="13">
        <v>723301.08</v>
      </c>
      <c r="H23" s="13">
        <f t="shared" ref="H23" si="21">E23-F23</f>
        <v>135243.44999999995</v>
      </c>
    </row>
    <row r="24" spans="1:8" x14ac:dyDescent="0.2">
      <c r="A24" s="4" t="s">
        <v>147</v>
      </c>
      <c r="B24" s="20"/>
      <c r="C24" s="13">
        <v>22084115.600000001</v>
      </c>
      <c r="D24" s="13">
        <v>5151268.33</v>
      </c>
      <c r="E24" s="13">
        <f t="shared" ref="E24" si="22">C24+D24</f>
        <v>27235383.93</v>
      </c>
      <c r="F24" s="13">
        <v>27133811.379999999</v>
      </c>
      <c r="G24" s="13">
        <v>24742022.390000001</v>
      </c>
      <c r="H24" s="13">
        <f t="shared" ref="H24" si="23">E24-F24</f>
        <v>101572.55000000075</v>
      </c>
    </row>
    <row r="25" spans="1:8" x14ac:dyDescent="0.2">
      <c r="A25" s="4" t="s">
        <v>148</v>
      </c>
      <c r="B25" s="20"/>
      <c r="C25" s="13">
        <v>2172978.16</v>
      </c>
      <c r="D25" s="13">
        <v>-1881.67</v>
      </c>
      <c r="E25" s="13">
        <f t="shared" ref="E25" si="24">C25+D25</f>
        <v>2171096.4900000002</v>
      </c>
      <c r="F25" s="13">
        <v>1902596.01</v>
      </c>
      <c r="G25" s="13">
        <v>1874457.31</v>
      </c>
      <c r="H25" s="13">
        <f t="shared" ref="H25" si="25">E25-F25</f>
        <v>268500.48000000021</v>
      </c>
    </row>
    <row r="26" spans="1:8" x14ac:dyDescent="0.2">
      <c r="A26" s="4" t="s">
        <v>149</v>
      </c>
      <c r="B26" s="20"/>
      <c r="C26" s="13">
        <v>1238762.6399999999</v>
      </c>
      <c r="D26" s="13">
        <v>29011.4</v>
      </c>
      <c r="E26" s="13">
        <f t="shared" ref="E26" si="26">C26+D26</f>
        <v>1267774.0399999998</v>
      </c>
      <c r="F26" s="13">
        <v>1253541.5</v>
      </c>
      <c r="G26" s="13">
        <v>1180668.4099999999</v>
      </c>
      <c r="H26" s="13">
        <f t="shared" ref="H26" si="27">E26-F26</f>
        <v>14232.539999999804</v>
      </c>
    </row>
    <row r="27" spans="1:8" x14ac:dyDescent="0.2">
      <c r="A27" s="4" t="s">
        <v>150</v>
      </c>
      <c r="B27" s="20"/>
      <c r="C27" s="13">
        <v>311966.95</v>
      </c>
      <c r="D27" s="13">
        <v>19611.34</v>
      </c>
      <c r="E27" s="13">
        <f t="shared" ref="E27" si="28">C27+D27</f>
        <v>331578.29000000004</v>
      </c>
      <c r="F27" s="13">
        <v>319056.42</v>
      </c>
      <c r="G27" s="13">
        <v>307951.44</v>
      </c>
      <c r="H27" s="13">
        <f t="shared" ref="H27" si="29">E27-F27</f>
        <v>12521.870000000054</v>
      </c>
    </row>
    <row r="28" spans="1:8" x14ac:dyDescent="0.2">
      <c r="A28" s="4" t="s">
        <v>151</v>
      </c>
      <c r="B28" s="20"/>
      <c r="C28" s="13">
        <v>996025.62</v>
      </c>
      <c r="D28" s="13">
        <v>842569.22</v>
      </c>
      <c r="E28" s="13">
        <f t="shared" ref="E28" si="30">C28+D28</f>
        <v>1838594.8399999999</v>
      </c>
      <c r="F28" s="13">
        <v>1737123.22</v>
      </c>
      <c r="G28" s="13">
        <v>1700923.24</v>
      </c>
      <c r="H28" s="13">
        <f t="shared" ref="H28" si="31">E28-F28</f>
        <v>101471.61999999988</v>
      </c>
    </row>
    <row r="29" spans="1:8" x14ac:dyDescent="0.2">
      <c r="A29" s="4" t="s">
        <v>152</v>
      </c>
      <c r="B29" s="20"/>
      <c r="C29" s="13">
        <v>676473.53</v>
      </c>
      <c r="D29" s="13">
        <v>7673</v>
      </c>
      <c r="E29" s="13">
        <f t="shared" ref="E29" si="32">C29+D29</f>
        <v>684146.53</v>
      </c>
      <c r="F29" s="13">
        <v>520313.05</v>
      </c>
      <c r="G29" s="13">
        <v>513607.65</v>
      </c>
      <c r="H29" s="13">
        <f t="shared" ref="H29" si="33">E29-F29</f>
        <v>163833.48000000004</v>
      </c>
    </row>
    <row r="30" spans="1:8" x14ac:dyDescent="0.2">
      <c r="A30" s="4" t="s">
        <v>153</v>
      </c>
      <c r="B30" s="20"/>
      <c r="C30" s="13">
        <v>2993090.91</v>
      </c>
      <c r="D30" s="13">
        <v>15246.36</v>
      </c>
      <c r="E30" s="13">
        <f t="shared" ref="E30" si="34">C30+D30</f>
        <v>3008337.27</v>
      </c>
      <c r="F30" s="13">
        <v>2953034.49</v>
      </c>
      <c r="G30" s="13">
        <v>2838887</v>
      </c>
      <c r="H30" s="13">
        <f t="shared" ref="H30" si="35">E30-F30</f>
        <v>55302.779999999795</v>
      </c>
    </row>
    <row r="31" spans="1:8" x14ac:dyDescent="0.2">
      <c r="A31" s="4" t="s">
        <v>154</v>
      </c>
      <c r="B31" s="20"/>
      <c r="C31" s="13">
        <v>822085.5</v>
      </c>
      <c r="D31" s="13">
        <v>239226.15</v>
      </c>
      <c r="E31" s="13">
        <f t="shared" ref="E31" si="36">C31+D31</f>
        <v>1061311.6499999999</v>
      </c>
      <c r="F31" s="13">
        <v>1023765.07</v>
      </c>
      <c r="G31" s="13">
        <v>956201.55</v>
      </c>
      <c r="H31" s="13">
        <f t="shared" ref="H31" si="37">E31-F31</f>
        <v>37546.579999999958</v>
      </c>
    </row>
    <row r="32" spans="1:8" x14ac:dyDescent="0.2">
      <c r="A32" s="4" t="s">
        <v>155</v>
      </c>
      <c r="B32" s="20"/>
      <c r="C32" s="13">
        <v>2214983.7799999998</v>
      </c>
      <c r="D32" s="13">
        <v>-149543.82</v>
      </c>
      <c r="E32" s="13">
        <f t="shared" ref="E32" si="38">C32+D32</f>
        <v>2065439.9599999997</v>
      </c>
      <c r="F32" s="13">
        <v>2037760.64</v>
      </c>
      <c r="G32" s="13">
        <v>1962600.94</v>
      </c>
      <c r="H32" s="13">
        <f t="shared" ref="H32" si="39">E32-F32</f>
        <v>27679.319999999832</v>
      </c>
    </row>
    <row r="33" spans="1:8" x14ac:dyDescent="0.2">
      <c r="A33" s="4" t="s">
        <v>156</v>
      </c>
      <c r="B33" s="20"/>
      <c r="C33" s="13">
        <v>2444474.4</v>
      </c>
      <c r="D33" s="13">
        <v>-1301567.99</v>
      </c>
      <c r="E33" s="13">
        <f t="shared" ref="E33" si="40">C33+D33</f>
        <v>1142906.4099999999</v>
      </c>
      <c r="F33" s="13">
        <v>970509.44</v>
      </c>
      <c r="G33" s="13">
        <v>945206.68</v>
      </c>
      <c r="H33" s="13">
        <f t="shared" ref="H33" si="41">E33-F33</f>
        <v>172396.96999999997</v>
      </c>
    </row>
    <row r="34" spans="1:8" x14ac:dyDescent="0.2">
      <c r="A34" s="4" t="s">
        <v>157</v>
      </c>
      <c r="B34" s="20"/>
      <c r="C34" s="13">
        <v>2551110.9</v>
      </c>
      <c r="D34" s="13">
        <v>1479283.65</v>
      </c>
      <c r="E34" s="13">
        <f t="shared" ref="E34" si="42">C34+D34</f>
        <v>4030394.55</v>
      </c>
      <c r="F34" s="13">
        <v>3852287.18</v>
      </c>
      <c r="G34" s="13">
        <v>2914292.31</v>
      </c>
      <c r="H34" s="13">
        <f t="shared" ref="H34" si="43">E34-F34</f>
        <v>178107.36999999965</v>
      </c>
    </row>
    <row r="35" spans="1:8" x14ac:dyDescent="0.2">
      <c r="A35" s="4" t="s">
        <v>158</v>
      </c>
      <c r="B35" s="20"/>
      <c r="C35" s="13">
        <v>978064.06</v>
      </c>
      <c r="D35" s="13">
        <v>603953.04</v>
      </c>
      <c r="E35" s="13">
        <f t="shared" ref="E35" si="44">C35+D35</f>
        <v>1582017.1</v>
      </c>
      <c r="F35" s="13">
        <v>1349750.11</v>
      </c>
      <c r="G35" s="13">
        <v>596837.57999999996</v>
      </c>
      <c r="H35" s="13">
        <f t="shared" ref="H35" si="45">E35-F35</f>
        <v>232266.99</v>
      </c>
    </row>
    <row r="36" spans="1:8" x14ac:dyDescent="0.2">
      <c r="A36" s="4" t="s">
        <v>159</v>
      </c>
      <c r="B36" s="20"/>
      <c r="C36" s="13">
        <v>24053144.170000002</v>
      </c>
      <c r="D36" s="13">
        <v>38808380.880000003</v>
      </c>
      <c r="E36" s="13">
        <f t="shared" ref="E36" si="46">C36+D36</f>
        <v>62861525.050000004</v>
      </c>
      <c r="F36" s="13">
        <v>49275937.340000004</v>
      </c>
      <c r="G36" s="13">
        <v>47019136.68</v>
      </c>
      <c r="H36" s="13">
        <f t="shared" ref="H36" si="47">E36-F36</f>
        <v>13585587.710000001</v>
      </c>
    </row>
    <row r="37" spans="1:8" x14ac:dyDescent="0.2">
      <c r="A37" s="4" t="s">
        <v>160</v>
      </c>
      <c r="B37" s="20"/>
      <c r="C37" s="13">
        <v>18848918.620000001</v>
      </c>
      <c r="D37" s="13">
        <v>12878955.83</v>
      </c>
      <c r="E37" s="13">
        <f t="shared" ref="E37" si="48">C37+D37</f>
        <v>31727874.450000003</v>
      </c>
      <c r="F37" s="13">
        <v>31268642.260000002</v>
      </c>
      <c r="G37" s="13">
        <v>25042401.190000001</v>
      </c>
      <c r="H37" s="13">
        <f t="shared" ref="H37" si="49">E37-F37</f>
        <v>459232.19000000134</v>
      </c>
    </row>
    <row r="38" spans="1:8" x14ac:dyDescent="0.2">
      <c r="A38" s="4" t="s">
        <v>161</v>
      </c>
      <c r="B38" s="20"/>
      <c r="C38" s="13">
        <v>25188435.870000001</v>
      </c>
      <c r="D38" s="13">
        <v>-2518043.94</v>
      </c>
      <c r="E38" s="13">
        <f t="shared" ref="E38" si="50">C38+D38</f>
        <v>22670391.93</v>
      </c>
      <c r="F38" s="13">
        <v>22122893.469999999</v>
      </c>
      <c r="G38" s="13">
        <v>20960961.629999999</v>
      </c>
      <c r="H38" s="13">
        <f t="shared" ref="H38" si="51">E38-F38</f>
        <v>547498.46000000089</v>
      </c>
    </row>
    <row r="39" spans="1:8" x14ac:dyDescent="0.2">
      <c r="A39" s="4" t="s">
        <v>162</v>
      </c>
      <c r="B39" s="20"/>
      <c r="C39" s="13">
        <v>3615705.98</v>
      </c>
      <c r="D39" s="13">
        <v>7242.73</v>
      </c>
      <c r="E39" s="13">
        <f t="shared" ref="E39" si="52">C39+D39</f>
        <v>3622948.71</v>
      </c>
      <c r="F39" s="13">
        <v>3418941.95</v>
      </c>
      <c r="G39" s="13">
        <v>3133243.8</v>
      </c>
      <c r="H39" s="13">
        <f t="shared" ref="H39" si="53">E39-F39</f>
        <v>204006.75999999978</v>
      </c>
    </row>
    <row r="40" spans="1:8" x14ac:dyDescent="0.2">
      <c r="A40" s="4" t="s">
        <v>163</v>
      </c>
      <c r="B40" s="20"/>
      <c r="C40" s="13">
        <v>1336372.94</v>
      </c>
      <c r="D40" s="13">
        <v>405597.29</v>
      </c>
      <c r="E40" s="13">
        <f t="shared" ref="E40" si="54">C40+D40</f>
        <v>1741970.23</v>
      </c>
      <c r="F40" s="13">
        <v>1588217.02</v>
      </c>
      <c r="G40" s="13">
        <v>1517507.29</v>
      </c>
      <c r="H40" s="13">
        <f t="shared" ref="H40" si="55">E40-F40</f>
        <v>153753.20999999996</v>
      </c>
    </row>
    <row r="41" spans="1:8" x14ac:dyDescent="0.2">
      <c r="A41" s="4" t="s">
        <v>164</v>
      </c>
      <c r="B41" s="20"/>
      <c r="C41" s="13">
        <v>0</v>
      </c>
      <c r="D41" s="13">
        <v>471044.15</v>
      </c>
      <c r="E41" s="13">
        <f t="shared" ref="E41" si="56">C41+D41</f>
        <v>471044.15</v>
      </c>
      <c r="F41" s="13">
        <v>328601.59999999998</v>
      </c>
      <c r="G41" s="13">
        <v>315380.51</v>
      </c>
      <c r="H41" s="13">
        <f t="shared" ref="H41" si="57">E41-F41</f>
        <v>142442.55000000005</v>
      </c>
    </row>
    <row r="42" spans="1:8" x14ac:dyDescent="0.2">
      <c r="A42" s="4"/>
      <c r="B42" s="20"/>
      <c r="C42" s="13"/>
      <c r="D42" s="13"/>
      <c r="E42" s="13"/>
      <c r="F42" s="13"/>
      <c r="G42" s="13"/>
      <c r="H42" s="13"/>
    </row>
    <row r="43" spans="1:8" x14ac:dyDescent="0.2">
      <c r="A43" s="4"/>
      <c r="B43" s="23"/>
      <c r="C43" s="14"/>
      <c r="D43" s="14"/>
      <c r="E43" s="14"/>
      <c r="F43" s="14"/>
      <c r="G43" s="14"/>
      <c r="H43" s="14"/>
    </row>
    <row r="44" spans="1:8" x14ac:dyDescent="0.2">
      <c r="A44" s="24"/>
      <c r="B44" s="45" t="s">
        <v>53</v>
      </c>
      <c r="C44" s="21">
        <f t="shared" ref="C44:H44" si="58">SUM(C7:C43)</f>
        <v>164499200</v>
      </c>
      <c r="D44" s="21">
        <f t="shared" si="58"/>
        <v>69912302.49000001</v>
      </c>
      <c r="E44" s="21">
        <f t="shared" si="58"/>
        <v>234411502.49000004</v>
      </c>
      <c r="F44" s="21">
        <f t="shared" si="58"/>
        <v>217109501.48999998</v>
      </c>
      <c r="G44" s="21">
        <f t="shared" si="58"/>
        <v>195316341.36999997</v>
      </c>
      <c r="H44" s="21">
        <f t="shared" si="58"/>
        <v>17302001.000000004</v>
      </c>
    </row>
    <row r="47" spans="1:8" ht="45" customHeight="1" x14ac:dyDescent="0.2">
      <c r="A47" s="50" t="s">
        <v>166</v>
      </c>
      <c r="B47" s="51"/>
      <c r="C47" s="51"/>
      <c r="D47" s="51"/>
      <c r="E47" s="51"/>
      <c r="F47" s="51"/>
      <c r="G47" s="51"/>
      <c r="H47" s="52"/>
    </row>
    <row r="49" spans="1:8" x14ac:dyDescent="0.2">
      <c r="A49" s="53" t="s">
        <v>54</v>
      </c>
      <c r="B49" s="54"/>
      <c r="C49" s="55" t="s">
        <v>60</v>
      </c>
      <c r="D49" s="56"/>
      <c r="E49" s="56"/>
      <c r="F49" s="56"/>
      <c r="G49" s="57"/>
      <c r="H49" s="58" t="s">
        <v>59</v>
      </c>
    </row>
    <row r="50" spans="1:8" ht="22.5" x14ac:dyDescent="0.2">
      <c r="A50" s="59"/>
      <c r="B50" s="60"/>
      <c r="C50" s="61" t="s">
        <v>55</v>
      </c>
      <c r="D50" s="61" t="s">
        <v>125</v>
      </c>
      <c r="E50" s="61" t="s">
        <v>56</v>
      </c>
      <c r="F50" s="61" t="s">
        <v>57</v>
      </c>
      <c r="G50" s="61" t="s">
        <v>58</v>
      </c>
      <c r="H50" s="62"/>
    </row>
    <row r="51" spans="1:8" x14ac:dyDescent="0.2">
      <c r="A51" s="63"/>
      <c r="B51" s="64"/>
      <c r="C51" s="65">
        <v>1</v>
      </c>
      <c r="D51" s="65">
        <v>2</v>
      </c>
      <c r="E51" s="65" t="s">
        <v>126</v>
      </c>
      <c r="F51" s="65">
        <v>4</v>
      </c>
      <c r="G51" s="65">
        <v>5</v>
      </c>
      <c r="H51" s="65" t="s">
        <v>127</v>
      </c>
    </row>
    <row r="52" spans="1:8" x14ac:dyDescent="0.2">
      <c r="A52" s="26"/>
      <c r="B52" s="27"/>
      <c r="C52" s="31"/>
      <c r="D52" s="31"/>
      <c r="E52" s="31"/>
      <c r="F52" s="31"/>
      <c r="G52" s="31"/>
      <c r="H52" s="31"/>
    </row>
    <row r="53" spans="1:8" x14ac:dyDescent="0.2">
      <c r="A53" s="4" t="s">
        <v>8</v>
      </c>
      <c r="B53" s="2"/>
      <c r="C53" s="32">
        <v>0</v>
      </c>
      <c r="D53" s="32">
        <v>0</v>
      </c>
      <c r="E53" s="32">
        <f>C53+D53</f>
        <v>0</v>
      </c>
      <c r="F53" s="32">
        <v>0</v>
      </c>
      <c r="G53" s="32">
        <v>0</v>
      </c>
      <c r="H53" s="32">
        <f>E53-F53</f>
        <v>0</v>
      </c>
    </row>
    <row r="54" spans="1:8" x14ac:dyDescent="0.2">
      <c r="A54" s="4" t="s">
        <v>9</v>
      </c>
      <c r="B54" s="2"/>
      <c r="C54" s="32">
        <v>0</v>
      </c>
      <c r="D54" s="32">
        <v>0</v>
      </c>
      <c r="E54" s="32">
        <f t="shared" ref="E54:E56" si="59">C54+D54</f>
        <v>0</v>
      </c>
      <c r="F54" s="32">
        <v>0</v>
      </c>
      <c r="G54" s="32">
        <v>0</v>
      </c>
      <c r="H54" s="32">
        <f t="shared" ref="H54:H56" si="60">E54-F54</f>
        <v>0</v>
      </c>
    </row>
    <row r="55" spans="1:8" x14ac:dyDescent="0.2">
      <c r="A55" s="4" t="s">
        <v>10</v>
      </c>
      <c r="B55" s="2"/>
      <c r="C55" s="32">
        <v>0</v>
      </c>
      <c r="D55" s="32">
        <v>0</v>
      </c>
      <c r="E55" s="32">
        <f t="shared" si="59"/>
        <v>0</v>
      </c>
      <c r="F55" s="32">
        <v>0</v>
      </c>
      <c r="G55" s="32">
        <v>0</v>
      </c>
      <c r="H55" s="32">
        <f t="shared" si="60"/>
        <v>0</v>
      </c>
    </row>
    <row r="56" spans="1:8" x14ac:dyDescent="0.2">
      <c r="A56" s="4" t="s">
        <v>11</v>
      </c>
      <c r="B56" s="2"/>
      <c r="C56" s="32">
        <v>0</v>
      </c>
      <c r="D56" s="32">
        <v>0</v>
      </c>
      <c r="E56" s="32">
        <f t="shared" si="59"/>
        <v>0</v>
      </c>
      <c r="F56" s="32">
        <v>0</v>
      </c>
      <c r="G56" s="32">
        <v>0</v>
      </c>
      <c r="H56" s="32">
        <f t="shared" si="60"/>
        <v>0</v>
      </c>
    </row>
    <row r="57" spans="1:8" x14ac:dyDescent="0.2">
      <c r="A57" s="4"/>
      <c r="B57" s="2"/>
      <c r="C57" s="33"/>
      <c r="D57" s="33"/>
      <c r="E57" s="33"/>
      <c r="F57" s="33"/>
      <c r="G57" s="33"/>
      <c r="H57" s="33"/>
    </row>
    <row r="58" spans="1:8" x14ac:dyDescent="0.2">
      <c r="A58" s="24"/>
      <c r="B58" s="45" t="s">
        <v>53</v>
      </c>
      <c r="C58" s="21">
        <f>SUM(C53:C57)</f>
        <v>0</v>
      </c>
      <c r="D58" s="21">
        <f>SUM(D53:D57)</f>
        <v>0</v>
      </c>
      <c r="E58" s="21">
        <f>SUM(E53:E56)</f>
        <v>0</v>
      </c>
      <c r="F58" s="21">
        <f>SUM(F53:F56)</f>
        <v>0</v>
      </c>
      <c r="G58" s="21">
        <f>SUM(G53:G56)</f>
        <v>0</v>
      </c>
      <c r="H58" s="21">
        <f>SUM(H53:H56)</f>
        <v>0</v>
      </c>
    </row>
    <row r="61" spans="1:8" ht="45" customHeight="1" x14ac:dyDescent="0.2">
      <c r="A61" s="50" t="s">
        <v>167</v>
      </c>
      <c r="B61" s="51"/>
      <c r="C61" s="51"/>
      <c r="D61" s="51"/>
      <c r="E61" s="51"/>
      <c r="F61" s="51"/>
      <c r="G61" s="51"/>
      <c r="H61" s="52"/>
    </row>
    <row r="62" spans="1:8" x14ac:dyDescent="0.2">
      <c r="A62" s="66" t="s">
        <v>54</v>
      </c>
      <c r="B62" s="67"/>
      <c r="C62" s="68" t="s">
        <v>60</v>
      </c>
      <c r="D62" s="69"/>
      <c r="E62" s="69"/>
      <c r="F62" s="69"/>
      <c r="G62" s="70"/>
      <c r="H62" s="71" t="s">
        <v>59</v>
      </c>
    </row>
    <row r="63" spans="1:8" ht="22.5" x14ac:dyDescent="0.2">
      <c r="A63" s="72"/>
      <c r="B63" s="73"/>
      <c r="C63" s="74" t="s">
        <v>55</v>
      </c>
      <c r="D63" s="74" t="s">
        <v>125</v>
      </c>
      <c r="E63" s="74" t="s">
        <v>56</v>
      </c>
      <c r="F63" s="74" t="s">
        <v>57</v>
      </c>
      <c r="G63" s="74" t="s">
        <v>58</v>
      </c>
      <c r="H63" s="75"/>
    </row>
    <row r="64" spans="1:8" x14ac:dyDescent="0.2">
      <c r="A64" s="76"/>
      <c r="B64" s="77"/>
      <c r="C64" s="78">
        <v>1</v>
      </c>
      <c r="D64" s="78">
        <v>2</v>
      </c>
      <c r="E64" s="78" t="s">
        <v>126</v>
      </c>
      <c r="F64" s="78">
        <v>4</v>
      </c>
      <c r="G64" s="78">
        <v>5</v>
      </c>
      <c r="H64" s="78" t="s">
        <v>127</v>
      </c>
    </row>
    <row r="65" spans="1:8" x14ac:dyDescent="0.2">
      <c r="A65" s="26"/>
      <c r="B65" s="27"/>
      <c r="C65" s="31"/>
      <c r="D65" s="31"/>
      <c r="E65" s="31"/>
      <c r="F65" s="31"/>
      <c r="G65" s="31"/>
      <c r="H65" s="31"/>
    </row>
    <row r="66" spans="1:8" ht="22.5" x14ac:dyDescent="0.2">
      <c r="A66" s="4"/>
      <c r="B66" s="29" t="s">
        <v>13</v>
      </c>
      <c r="C66" s="32">
        <v>0</v>
      </c>
      <c r="D66" s="32">
        <v>0</v>
      </c>
      <c r="E66" s="32">
        <f>C66+D66</f>
        <v>0</v>
      </c>
      <c r="F66" s="32">
        <v>0</v>
      </c>
      <c r="G66" s="32">
        <v>0</v>
      </c>
      <c r="H66" s="32">
        <f>E66-F66</f>
        <v>0</v>
      </c>
    </row>
    <row r="67" spans="1:8" x14ac:dyDescent="0.2">
      <c r="A67" s="4"/>
      <c r="B67" s="29"/>
      <c r="C67" s="32"/>
      <c r="D67" s="32"/>
      <c r="E67" s="32"/>
      <c r="F67" s="32"/>
      <c r="G67" s="32"/>
      <c r="H67" s="32"/>
    </row>
    <row r="68" spans="1:8" x14ac:dyDescent="0.2">
      <c r="A68" s="4"/>
      <c r="B68" s="29" t="s">
        <v>12</v>
      </c>
      <c r="C68" s="32">
        <v>0</v>
      </c>
      <c r="D68" s="32">
        <v>0</v>
      </c>
      <c r="E68" s="32">
        <f>C68+D68</f>
        <v>0</v>
      </c>
      <c r="F68" s="32">
        <v>0</v>
      </c>
      <c r="G68" s="32">
        <v>0</v>
      </c>
      <c r="H68" s="32">
        <f>E68-F68</f>
        <v>0</v>
      </c>
    </row>
    <row r="69" spans="1:8" x14ac:dyDescent="0.2">
      <c r="A69" s="4"/>
      <c r="B69" s="29"/>
      <c r="C69" s="32"/>
      <c r="D69" s="32"/>
      <c r="E69" s="32"/>
      <c r="F69" s="32"/>
      <c r="G69" s="32"/>
      <c r="H69" s="32"/>
    </row>
    <row r="70" spans="1:8" ht="22.5" x14ac:dyDescent="0.2">
      <c r="A70" s="4"/>
      <c r="B70" s="29" t="s">
        <v>14</v>
      </c>
      <c r="C70" s="32">
        <v>0</v>
      </c>
      <c r="D70" s="32">
        <v>0</v>
      </c>
      <c r="E70" s="32">
        <f>C70+D70</f>
        <v>0</v>
      </c>
      <c r="F70" s="32">
        <v>0</v>
      </c>
      <c r="G70" s="32">
        <v>0</v>
      </c>
      <c r="H70" s="32">
        <f>E70-F70</f>
        <v>0</v>
      </c>
    </row>
    <row r="71" spans="1:8" x14ac:dyDescent="0.2">
      <c r="A71" s="4"/>
      <c r="B71" s="29"/>
      <c r="C71" s="32"/>
      <c r="D71" s="32"/>
      <c r="E71" s="32"/>
      <c r="F71" s="32"/>
      <c r="G71" s="32"/>
      <c r="H71" s="32"/>
    </row>
    <row r="72" spans="1:8" ht="22.5" x14ac:dyDescent="0.2">
      <c r="A72" s="4"/>
      <c r="B72" s="29" t="s">
        <v>26</v>
      </c>
      <c r="C72" s="32">
        <v>0</v>
      </c>
      <c r="D72" s="32">
        <v>0</v>
      </c>
      <c r="E72" s="32">
        <f>C72+D72</f>
        <v>0</v>
      </c>
      <c r="F72" s="32">
        <v>0</v>
      </c>
      <c r="G72" s="32">
        <v>0</v>
      </c>
      <c r="H72" s="32">
        <f>E72-F72</f>
        <v>0</v>
      </c>
    </row>
    <row r="73" spans="1:8" x14ac:dyDescent="0.2">
      <c r="A73" s="4"/>
      <c r="B73" s="29"/>
      <c r="C73" s="32"/>
      <c r="D73" s="32"/>
      <c r="E73" s="32"/>
      <c r="F73" s="32"/>
      <c r="G73" s="32"/>
      <c r="H73" s="32"/>
    </row>
    <row r="74" spans="1:8" ht="22.5" x14ac:dyDescent="0.2">
      <c r="A74" s="4"/>
      <c r="B74" s="29" t="s">
        <v>27</v>
      </c>
      <c r="C74" s="32">
        <v>0</v>
      </c>
      <c r="D74" s="32">
        <v>0</v>
      </c>
      <c r="E74" s="32">
        <f>C74+D74</f>
        <v>0</v>
      </c>
      <c r="F74" s="32">
        <v>0</v>
      </c>
      <c r="G74" s="32">
        <v>0</v>
      </c>
      <c r="H74" s="32">
        <f>E74-F74</f>
        <v>0</v>
      </c>
    </row>
    <row r="75" spans="1:8" x14ac:dyDescent="0.2">
      <c r="A75" s="4"/>
      <c r="B75" s="29"/>
      <c r="C75" s="32"/>
      <c r="D75" s="32"/>
      <c r="E75" s="32"/>
      <c r="F75" s="32"/>
      <c r="G75" s="32"/>
      <c r="H75" s="32"/>
    </row>
    <row r="76" spans="1:8" ht="22.5" x14ac:dyDescent="0.2">
      <c r="A76" s="4"/>
      <c r="B76" s="29" t="s">
        <v>34</v>
      </c>
      <c r="C76" s="32">
        <v>0</v>
      </c>
      <c r="D76" s="32">
        <v>0</v>
      </c>
      <c r="E76" s="32">
        <f>C76+D76</f>
        <v>0</v>
      </c>
      <c r="F76" s="32">
        <v>0</v>
      </c>
      <c r="G76" s="32">
        <v>0</v>
      </c>
      <c r="H76" s="32">
        <f>E76-F76</f>
        <v>0</v>
      </c>
    </row>
    <row r="77" spans="1:8" x14ac:dyDescent="0.2">
      <c r="A77" s="4"/>
      <c r="B77" s="29"/>
      <c r="C77" s="32"/>
      <c r="D77" s="32"/>
      <c r="E77" s="32"/>
      <c r="F77" s="32"/>
      <c r="G77" s="32"/>
      <c r="H77" s="32"/>
    </row>
    <row r="78" spans="1:8" x14ac:dyDescent="0.2">
      <c r="A78" s="4"/>
      <c r="B78" s="29" t="s">
        <v>15</v>
      </c>
      <c r="C78" s="32">
        <v>0</v>
      </c>
      <c r="D78" s="32">
        <v>0</v>
      </c>
      <c r="E78" s="32">
        <f>C78+D78</f>
        <v>0</v>
      </c>
      <c r="F78" s="32">
        <v>0</v>
      </c>
      <c r="G78" s="32">
        <v>0</v>
      </c>
      <c r="H78" s="32">
        <f>E78-F78</f>
        <v>0</v>
      </c>
    </row>
    <row r="79" spans="1:8" x14ac:dyDescent="0.2">
      <c r="A79" s="28"/>
      <c r="B79" s="30"/>
      <c r="C79" s="33"/>
      <c r="D79" s="33"/>
      <c r="E79" s="33"/>
      <c r="F79" s="33"/>
      <c r="G79" s="33"/>
      <c r="H79" s="33"/>
    </row>
    <row r="80" spans="1:8" x14ac:dyDescent="0.2">
      <c r="A80" s="24"/>
      <c r="B80" s="45" t="s">
        <v>53</v>
      </c>
      <c r="C80" s="21">
        <f t="shared" ref="C80:H80" si="61">SUM(C66:C78)</f>
        <v>0</v>
      </c>
      <c r="D80" s="21">
        <f t="shared" si="61"/>
        <v>0</v>
      </c>
      <c r="E80" s="21">
        <f t="shared" si="61"/>
        <v>0</v>
      </c>
      <c r="F80" s="21">
        <f t="shared" si="61"/>
        <v>0</v>
      </c>
      <c r="G80" s="21">
        <f t="shared" si="61"/>
        <v>0</v>
      </c>
      <c r="H80" s="21">
        <f t="shared" si="61"/>
        <v>0</v>
      </c>
    </row>
    <row r="84" spans="2:2" ht="15.75" x14ac:dyDescent="0.25">
      <c r="B84" s="79" t="s">
        <v>169</v>
      </c>
    </row>
  </sheetData>
  <sheetProtection formatCells="0" formatColumns="0" formatRows="0" insertRows="0" deleteRows="0" autoFilter="0"/>
  <mergeCells count="12">
    <mergeCell ref="A1:H1"/>
    <mergeCell ref="A3:B5"/>
    <mergeCell ref="A47:H47"/>
    <mergeCell ref="A49:B51"/>
    <mergeCell ref="C3:G3"/>
    <mergeCell ref="H3:H4"/>
    <mergeCell ref="A61:H61"/>
    <mergeCell ref="A62:B64"/>
    <mergeCell ref="C62:G62"/>
    <mergeCell ref="H62:H63"/>
    <mergeCell ref="C49:G49"/>
    <mergeCell ref="H49:H5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opLeftCell="A19" workbookViewId="0">
      <selection activeCell="B51" sqref="B5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0" t="s">
        <v>168</v>
      </c>
      <c r="B1" s="51"/>
      <c r="C1" s="51"/>
      <c r="D1" s="51"/>
      <c r="E1" s="51"/>
      <c r="F1" s="51"/>
      <c r="G1" s="51"/>
      <c r="H1" s="52"/>
    </row>
    <row r="2" spans="1:8" x14ac:dyDescent="0.2">
      <c r="A2" s="66" t="s">
        <v>54</v>
      </c>
      <c r="B2" s="67"/>
      <c r="C2" s="68" t="s">
        <v>60</v>
      </c>
      <c r="D2" s="69"/>
      <c r="E2" s="69"/>
      <c r="F2" s="69"/>
      <c r="G2" s="70"/>
      <c r="H2" s="71" t="s">
        <v>59</v>
      </c>
    </row>
    <row r="3" spans="1:8" ht="24.95" customHeight="1" x14ac:dyDescent="0.2">
      <c r="A3" s="72"/>
      <c r="B3" s="73"/>
      <c r="C3" s="74" t="s">
        <v>55</v>
      </c>
      <c r="D3" s="74" t="s">
        <v>125</v>
      </c>
      <c r="E3" s="74" t="s">
        <v>56</v>
      </c>
      <c r="F3" s="74" t="s">
        <v>57</v>
      </c>
      <c r="G3" s="74" t="s">
        <v>58</v>
      </c>
      <c r="H3" s="75"/>
    </row>
    <row r="4" spans="1:8" x14ac:dyDescent="0.2">
      <c r="A4" s="76"/>
      <c r="B4" s="77"/>
      <c r="C4" s="78">
        <v>1</v>
      </c>
      <c r="D4" s="78">
        <v>2</v>
      </c>
      <c r="E4" s="78" t="s">
        <v>126</v>
      </c>
      <c r="F4" s="78">
        <v>4</v>
      </c>
      <c r="G4" s="78">
        <v>5</v>
      </c>
      <c r="H4" s="78" t="s">
        <v>127</v>
      </c>
    </row>
    <row r="5" spans="1:8" x14ac:dyDescent="0.2">
      <c r="A5" s="42"/>
      <c r="B5" s="43"/>
      <c r="C5" s="12"/>
      <c r="D5" s="12"/>
      <c r="E5" s="12"/>
      <c r="F5" s="12"/>
      <c r="G5" s="12"/>
      <c r="H5" s="12"/>
    </row>
    <row r="6" spans="1:8" x14ac:dyDescent="0.2">
      <c r="A6" s="39" t="s">
        <v>16</v>
      </c>
      <c r="B6" s="37"/>
      <c r="C6" s="13">
        <f t="shared" ref="C6:H6" si="0">SUM(C7:C14)</f>
        <v>45628559.100000009</v>
      </c>
      <c r="D6" s="13">
        <f t="shared" si="0"/>
        <v>8907281.9100000001</v>
      </c>
      <c r="E6" s="13">
        <f t="shared" si="0"/>
        <v>54535841.009999998</v>
      </c>
      <c r="F6" s="13">
        <f t="shared" si="0"/>
        <v>53173935.549999997</v>
      </c>
      <c r="G6" s="13">
        <f t="shared" si="0"/>
        <v>45518319.620000005</v>
      </c>
      <c r="H6" s="13">
        <f t="shared" si="0"/>
        <v>1361905.4599999979</v>
      </c>
    </row>
    <row r="7" spans="1:8" x14ac:dyDescent="0.2">
      <c r="A7" s="36"/>
      <c r="B7" s="40" t="s">
        <v>42</v>
      </c>
      <c r="C7" s="13">
        <v>3411740.8</v>
      </c>
      <c r="D7" s="13">
        <v>27129.73</v>
      </c>
      <c r="E7" s="13">
        <f>C7+D7</f>
        <v>3438870.53</v>
      </c>
      <c r="F7" s="13">
        <v>3156137.51</v>
      </c>
      <c r="G7" s="13">
        <v>3055125.72</v>
      </c>
      <c r="H7" s="13">
        <f>E7-F7</f>
        <v>282733.02</v>
      </c>
    </row>
    <row r="8" spans="1:8" x14ac:dyDescent="0.2">
      <c r="A8" s="36"/>
      <c r="B8" s="40" t="s">
        <v>17</v>
      </c>
      <c r="C8" s="13">
        <v>1616455.32</v>
      </c>
      <c r="D8" s="13">
        <v>-67674.86</v>
      </c>
      <c r="E8" s="13">
        <f t="shared" ref="E8:E14" si="1">C8+D8</f>
        <v>1548780.46</v>
      </c>
      <c r="F8" s="13">
        <v>1488727.61</v>
      </c>
      <c r="G8" s="13">
        <v>1423061.6</v>
      </c>
      <c r="H8" s="13">
        <f t="shared" ref="H8:H14" si="2">E8-F8</f>
        <v>60052.84999999986</v>
      </c>
    </row>
    <row r="9" spans="1:8" x14ac:dyDescent="0.2">
      <c r="A9" s="36"/>
      <c r="B9" s="40" t="s">
        <v>43</v>
      </c>
      <c r="C9" s="13">
        <v>23784481.93</v>
      </c>
      <c r="D9" s="13">
        <v>5755618.1600000001</v>
      </c>
      <c r="E9" s="13">
        <f t="shared" si="1"/>
        <v>29540100.09</v>
      </c>
      <c r="F9" s="13">
        <v>29228234.600000001</v>
      </c>
      <c r="G9" s="13">
        <v>26151918.129999999</v>
      </c>
      <c r="H9" s="13">
        <f t="shared" si="2"/>
        <v>311865.48999999836</v>
      </c>
    </row>
    <row r="10" spans="1:8" x14ac:dyDescent="0.2">
      <c r="A10" s="36"/>
      <c r="B10" s="40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36"/>
      <c r="B11" s="40" t="s">
        <v>23</v>
      </c>
      <c r="C11" s="13">
        <v>11551835.18</v>
      </c>
      <c r="D11" s="13">
        <v>2801757.52</v>
      </c>
      <c r="E11" s="13">
        <f t="shared" si="1"/>
        <v>14353592.699999999</v>
      </c>
      <c r="F11" s="13">
        <v>14016620.439999999</v>
      </c>
      <c r="G11" s="13">
        <v>9971511.6400000006</v>
      </c>
      <c r="H11" s="13">
        <f t="shared" si="2"/>
        <v>336972.25999999978</v>
      </c>
    </row>
    <row r="12" spans="1:8" x14ac:dyDescent="0.2">
      <c r="A12" s="36"/>
      <c r="B12" s="40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36"/>
      <c r="B13" s="40" t="s">
        <v>44</v>
      </c>
      <c r="C13" s="13">
        <v>4952078.92</v>
      </c>
      <c r="D13" s="13">
        <v>370840.02</v>
      </c>
      <c r="E13" s="13">
        <f t="shared" si="1"/>
        <v>5322918.9399999995</v>
      </c>
      <c r="F13" s="13">
        <v>4965158.97</v>
      </c>
      <c r="G13" s="13">
        <v>4608751.09</v>
      </c>
      <c r="H13" s="13">
        <f t="shared" si="2"/>
        <v>357759.96999999974</v>
      </c>
    </row>
    <row r="14" spans="1:8" x14ac:dyDescent="0.2">
      <c r="A14" s="36"/>
      <c r="B14" s="40" t="s">
        <v>19</v>
      </c>
      <c r="C14" s="13">
        <v>311966.95</v>
      </c>
      <c r="D14" s="13">
        <v>19611.34</v>
      </c>
      <c r="E14" s="13">
        <f t="shared" si="1"/>
        <v>331578.29000000004</v>
      </c>
      <c r="F14" s="13">
        <v>319056.42</v>
      </c>
      <c r="G14" s="13">
        <v>307951.44</v>
      </c>
      <c r="H14" s="13">
        <f t="shared" si="2"/>
        <v>12521.870000000054</v>
      </c>
    </row>
    <row r="15" spans="1:8" x14ac:dyDescent="0.2">
      <c r="A15" s="38"/>
      <c r="B15" s="40"/>
      <c r="C15" s="13"/>
      <c r="D15" s="13"/>
      <c r="E15" s="13"/>
      <c r="F15" s="13"/>
      <c r="G15" s="13"/>
      <c r="H15" s="13"/>
    </row>
    <row r="16" spans="1:8" x14ac:dyDescent="0.2">
      <c r="A16" s="39" t="s">
        <v>20</v>
      </c>
      <c r="B16" s="41"/>
      <c r="C16" s="13">
        <f t="shared" ref="C16:H16" si="3">SUM(C17:C23)</f>
        <v>95521799.679999992</v>
      </c>
      <c r="D16" s="13">
        <f t="shared" si="3"/>
        <v>55136159.030000001</v>
      </c>
      <c r="E16" s="13">
        <f t="shared" si="3"/>
        <v>150657958.70999998</v>
      </c>
      <c r="F16" s="13">
        <f t="shared" si="3"/>
        <v>134920907.34</v>
      </c>
      <c r="G16" s="13">
        <f t="shared" si="3"/>
        <v>123211352.12</v>
      </c>
      <c r="H16" s="13">
        <f t="shared" si="3"/>
        <v>15737051.369999992</v>
      </c>
    </row>
    <row r="17" spans="1:8" x14ac:dyDescent="0.2">
      <c r="A17" s="36"/>
      <c r="B17" s="40" t="s">
        <v>45</v>
      </c>
      <c r="C17" s="13">
        <v>2993090.91</v>
      </c>
      <c r="D17" s="13">
        <v>15246.36</v>
      </c>
      <c r="E17" s="13">
        <f>C17+D17</f>
        <v>3008337.27</v>
      </c>
      <c r="F17" s="13">
        <v>2953034.49</v>
      </c>
      <c r="G17" s="13">
        <v>2838887</v>
      </c>
      <c r="H17" s="13">
        <f t="shared" ref="H17:H23" si="4">E17-F17</f>
        <v>55302.779999999795</v>
      </c>
    </row>
    <row r="18" spans="1:8" x14ac:dyDescent="0.2">
      <c r="A18" s="36"/>
      <c r="B18" s="40" t="s">
        <v>28</v>
      </c>
      <c r="C18" s="13">
        <v>73223248.989999995</v>
      </c>
      <c r="D18" s="13">
        <v>42222083.740000002</v>
      </c>
      <c r="E18" s="13">
        <f t="shared" ref="E18:E23" si="5">C18+D18</f>
        <v>115445332.72999999</v>
      </c>
      <c r="F18" s="13">
        <v>100613766.33</v>
      </c>
      <c r="G18" s="13">
        <v>89640518.390000001</v>
      </c>
      <c r="H18" s="13">
        <f t="shared" si="4"/>
        <v>14831566.399999991</v>
      </c>
    </row>
    <row r="19" spans="1:8" x14ac:dyDescent="0.2">
      <c r="A19" s="36"/>
      <c r="B19" s="40" t="s">
        <v>21</v>
      </c>
      <c r="C19" s="13">
        <v>0</v>
      </c>
      <c r="D19" s="13">
        <v>0</v>
      </c>
      <c r="E19" s="13">
        <f t="shared" si="5"/>
        <v>0</v>
      </c>
      <c r="F19" s="13">
        <v>0</v>
      </c>
      <c r="G19" s="13">
        <v>0</v>
      </c>
      <c r="H19" s="13">
        <f t="shared" si="4"/>
        <v>0</v>
      </c>
    </row>
    <row r="20" spans="1:8" x14ac:dyDescent="0.2">
      <c r="A20" s="36"/>
      <c r="B20" s="40" t="s">
        <v>46</v>
      </c>
      <c r="C20" s="13">
        <v>5105547.28</v>
      </c>
      <c r="D20" s="13">
        <v>8668204.1099999994</v>
      </c>
      <c r="E20" s="13">
        <f t="shared" si="5"/>
        <v>13773751.390000001</v>
      </c>
      <c r="F20" s="13">
        <v>12923569.199999999</v>
      </c>
      <c r="G20" s="13">
        <v>12351409.41</v>
      </c>
      <c r="H20" s="13">
        <f t="shared" si="4"/>
        <v>850182.19000000134</v>
      </c>
    </row>
    <row r="21" spans="1:8" x14ac:dyDescent="0.2">
      <c r="A21" s="36"/>
      <c r="B21" s="40" t="s">
        <v>47</v>
      </c>
      <c r="C21" s="13">
        <v>0</v>
      </c>
      <c r="D21" s="13">
        <v>0</v>
      </c>
      <c r="E21" s="13">
        <f t="shared" si="5"/>
        <v>0</v>
      </c>
      <c r="F21" s="13">
        <v>0</v>
      </c>
      <c r="G21" s="13">
        <v>0</v>
      </c>
      <c r="H21" s="13">
        <f t="shared" si="4"/>
        <v>0</v>
      </c>
    </row>
    <row r="22" spans="1:8" x14ac:dyDescent="0.2">
      <c r="A22" s="36"/>
      <c r="B22" s="40" t="s">
        <v>48</v>
      </c>
      <c r="C22" s="13">
        <v>14199912.5</v>
      </c>
      <c r="D22" s="13">
        <v>4230624.82</v>
      </c>
      <c r="E22" s="13">
        <f t="shared" si="5"/>
        <v>18430537.32</v>
      </c>
      <c r="F22" s="13">
        <v>18430537.32</v>
      </c>
      <c r="G22" s="13">
        <v>18380537.32</v>
      </c>
      <c r="H22" s="13">
        <f t="shared" si="4"/>
        <v>0</v>
      </c>
    </row>
    <row r="23" spans="1:8" x14ac:dyDescent="0.2">
      <c r="A23" s="36"/>
      <c r="B23" s="40" t="s">
        <v>4</v>
      </c>
      <c r="C23" s="13">
        <v>0</v>
      </c>
      <c r="D23" s="13">
        <v>0</v>
      </c>
      <c r="E23" s="13">
        <f t="shared" si="5"/>
        <v>0</v>
      </c>
      <c r="F23" s="13">
        <v>0</v>
      </c>
      <c r="G23" s="13">
        <v>0</v>
      </c>
      <c r="H23" s="13">
        <f t="shared" si="4"/>
        <v>0</v>
      </c>
    </row>
    <row r="24" spans="1:8" x14ac:dyDescent="0.2">
      <c r="A24" s="38"/>
      <c r="B24" s="40"/>
      <c r="C24" s="13"/>
      <c r="D24" s="13"/>
      <c r="E24" s="13"/>
      <c r="F24" s="13"/>
      <c r="G24" s="13"/>
      <c r="H24" s="13"/>
    </row>
    <row r="25" spans="1:8" x14ac:dyDescent="0.2">
      <c r="A25" s="39" t="s">
        <v>49</v>
      </c>
      <c r="B25" s="41"/>
      <c r="C25" s="13">
        <f t="shared" ref="C25:H25" si="6">SUM(C26:C34)</f>
        <v>23348841.219999999</v>
      </c>
      <c r="D25" s="13">
        <f t="shared" si="6"/>
        <v>5868861.5500000007</v>
      </c>
      <c r="E25" s="13">
        <f t="shared" si="6"/>
        <v>29217702.77</v>
      </c>
      <c r="F25" s="13">
        <f t="shared" si="6"/>
        <v>29014658.600000001</v>
      </c>
      <c r="G25" s="13">
        <f t="shared" si="6"/>
        <v>26586669.629999999</v>
      </c>
      <c r="H25" s="13">
        <f t="shared" si="6"/>
        <v>203044.16999999806</v>
      </c>
    </row>
    <row r="26" spans="1:8" x14ac:dyDescent="0.2">
      <c r="A26" s="36"/>
      <c r="B26" s="40" t="s">
        <v>29</v>
      </c>
      <c r="C26" s="13">
        <v>16930141.219999999</v>
      </c>
      <c r="D26" s="13">
        <v>10287837.550000001</v>
      </c>
      <c r="E26" s="13">
        <f>C26+D26</f>
        <v>27217978.77</v>
      </c>
      <c r="F26" s="13">
        <v>27014934.600000001</v>
      </c>
      <c r="G26" s="13">
        <v>24586945.629999999</v>
      </c>
      <c r="H26" s="13">
        <f t="shared" ref="H26:H34" si="7">E26-F26</f>
        <v>203044.16999999806</v>
      </c>
    </row>
    <row r="27" spans="1:8" x14ac:dyDescent="0.2">
      <c r="A27" s="36"/>
      <c r="B27" s="40" t="s">
        <v>24</v>
      </c>
      <c r="C27" s="13">
        <v>0</v>
      </c>
      <c r="D27" s="13">
        <v>0</v>
      </c>
      <c r="E27" s="13">
        <f t="shared" ref="E27:E34" si="8">C27+D27</f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36"/>
      <c r="B28" s="40" t="s">
        <v>30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36"/>
      <c r="B29" s="40" t="s">
        <v>50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36"/>
      <c r="B30" s="40" t="s">
        <v>22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36"/>
      <c r="B31" s="40" t="s">
        <v>5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36"/>
      <c r="B32" s="40" t="s">
        <v>6</v>
      </c>
      <c r="C32" s="13">
        <v>0</v>
      </c>
      <c r="D32" s="13">
        <v>0</v>
      </c>
      <c r="E32" s="13">
        <f t="shared" si="8"/>
        <v>0</v>
      </c>
      <c r="F32" s="13">
        <v>0</v>
      </c>
      <c r="G32" s="13">
        <v>0</v>
      </c>
      <c r="H32" s="13">
        <f t="shared" si="7"/>
        <v>0</v>
      </c>
    </row>
    <row r="33" spans="1:8" x14ac:dyDescent="0.2">
      <c r="A33" s="36"/>
      <c r="B33" s="40" t="s">
        <v>51</v>
      </c>
      <c r="C33" s="13">
        <v>0</v>
      </c>
      <c r="D33" s="13">
        <v>0</v>
      </c>
      <c r="E33" s="13">
        <f t="shared" si="8"/>
        <v>0</v>
      </c>
      <c r="F33" s="13">
        <v>0</v>
      </c>
      <c r="G33" s="13">
        <v>0</v>
      </c>
      <c r="H33" s="13">
        <f t="shared" si="7"/>
        <v>0</v>
      </c>
    </row>
    <row r="34" spans="1:8" x14ac:dyDescent="0.2">
      <c r="A34" s="36"/>
      <c r="B34" s="40" t="s">
        <v>31</v>
      </c>
      <c r="C34" s="13">
        <v>6418700</v>
      </c>
      <c r="D34" s="13">
        <v>-4418976</v>
      </c>
      <c r="E34" s="13">
        <f t="shared" si="8"/>
        <v>1999724</v>
      </c>
      <c r="F34" s="13">
        <v>1999724</v>
      </c>
      <c r="G34" s="13">
        <v>1999724</v>
      </c>
      <c r="H34" s="13">
        <f t="shared" si="7"/>
        <v>0</v>
      </c>
    </row>
    <row r="35" spans="1:8" x14ac:dyDescent="0.2">
      <c r="A35" s="38"/>
      <c r="B35" s="40"/>
      <c r="C35" s="13"/>
      <c r="D35" s="13"/>
      <c r="E35" s="13"/>
      <c r="F35" s="13"/>
      <c r="G35" s="13"/>
      <c r="H35" s="13"/>
    </row>
    <row r="36" spans="1:8" x14ac:dyDescent="0.2">
      <c r="A36" s="39" t="s">
        <v>32</v>
      </c>
      <c r="B36" s="41"/>
      <c r="C36" s="13">
        <f t="shared" ref="C36:H36" si="9">SUM(C37:C40)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</row>
    <row r="37" spans="1:8" x14ac:dyDescent="0.2">
      <c r="A37" s="36"/>
      <c r="B37" s="40" t="s">
        <v>52</v>
      </c>
      <c r="C37" s="13">
        <v>0</v>
      </c>
      <c r="D37" s="13">
        <v>0</v>
      </c>
      <c r="E37" s="13">
        <f>C37+D37</f>
        <v>0</v>
      </c>
      <c r="F37" s="13">
        <v>0</v>
      </c>
      <c r="G37" s="13">
        <v>0</v>
      </c>
      <c r="H37" s="13">
        <f t="shared" ref="H37:H40" si="10">E37-F37</f>
        <v>0</v>
      </c>
    </row>
    <row r="38" spans="1:8" ht="22.5" x14ac:dyDescent="0.2">
      <c r="A38" s="36"/>
      <c r="B38" s="40" t="s">
        <v>25</v>
      </c>
      <c r="C38" s="13">
        <v>0</v>
      </c>
      <c r="D38" s="13">
        <v>0</v>
      </c>
      <c r="E38" s="13">
        <f t="shared" ref="E38:E40" si="11">C38+D38</f>
        <v>0</v>
      </c>
      <c r="F38" s="13">
        <v>0</v>
      </c>
      <c r="G38" s="13">
        <v>0</v>
      </c>
      <c r="H38" s="13">
        <f t="shared" si="10"/>
        <v>0</v>
      </c>
    </row>
    <row r="39" spans="1:8" x14ac:dyDescent="0.2">
      <c r="A39" s="36"/>
      <c r="B39" s="40" t="s">
        <v>33</v>
      </c>
      <c r="C39" s="13">
        <v>0</v>
      </c>
      <c r="D39" s="13">
        <v>0</v>
      </c>
      <c r="E39" s="13">
        <f t="shared" si="11"/>
        <v>0</v>
      </c>
      <c r="F39" s="13">
        <v>0</v>
      </c>
      <c r="G39" s="13">
        <v>0</v>
      </c>
      <c r="H39" s="13">
        <f t="shared" si="10"/>
        <v>0</v>
      </c>
    </row>
    <row r="40" spans="1:8" x14ac:dyDescent="0.2">
      <c r="A40" s="36"/>
      <c r="B40" s="40" t="s">
        <v>7</v>
      </c>
      <c r="C40" s="13">
        <v>0</v>
      </c>
      <c r="D40" s="13">
        <v>0</v>
      </c>
      <c r="E40" s="13">
        <f t="shared" si="11"/>
        <v>0</v>
      </c>
      <c r="F40" s="13">
        <v>0</v>
      </c>
      <c r="G40" s="13">
        <v>0</v>
      </c>
      <c r="H40" s="13">
        <f t="shared" si="10"/>
        <v>0</v>
      </c>
    </row>
    <row r="41" spans="1:8" x14ac:dyDescent="0.2">
      <c r="A41" s="38"/>
      <c r="B41" s="40"/>
      <c r="C41" s="13"/>
      <c r="D41" s="13"/>
      <c r="E41" s="13"/>
      <c r="F41" s="13"/>
      <c r="G41" s="13"/>
      <c r="H41" s="13"/>
    </row>
    <row r="42" spans="1:8" x14ac:dyDescent="0.2">
      <c r="A42" s="44"/>
      <c r="B42" s="45" t="s">
        <v>53</v>
      </c>
      <c r="C42" s="21">
        <f t="shared" ref="C42:H42" si="12">SUM(C36+C25+C16+C6)</f>
        <v>164499200</v>
      </c>
      <c r="D42" s="21">
        <f t="shared" si="12"/>
        <v>69912302.489999995</v>
      </c>
      <c r="E42" s="21">
        <f t="shared" si="12"/>
        <v>234411502.48999998</v>
      </c>
      <c r="F42" s="21">
        <f t="shared" si="12"/>
        <v>217109501.49000001</v>
      </c>
      <c r="G42" s="21">
        <f t="shared" si="12"/>
        <v>195316341.37</v>
      </c>
      <c r="H42" s="21">
        <f t="shared" si="12"/>
        <v>17302000.999999989</v>
      </c>
    </row>
    <row r="43" spans="1:8" x14ac:dyDescent="0.2">
      <c r="A43" s="35"/>
      <c r="B43" s="35"/>
      <c r="C43" s="35"/>
      <c r="D43" s="35"/>
      <c r="E43" s="35"/>
      <c r="F43" s="35"/>
      <c r="G43" s="35"/>
      <c r="H43" s="35"/>
    </row>
    <row r="44" spans="1:8" x14ac:dyDescent="0.2">
      <c r="A44" s="35"/>
      <c r="B44" s="35"/>
      <c r="C44" s="35"/>
      <c r="D44" s="35"/>
      <c r="E44" s="35"/>
      <c r="F44" s="35"/>
      <c r="G44" s="35"/>
      <c r="H44" s="35"/>
    </row>
    <row r="45" spans="1:8" x14ac:dyDescent="0.2">
      <c r="A45" s="35"/>
      <c r="B45" s="35"/>
      <c r="C45" s="35"/>
      <c r="D45" s="35"/>
      <c r="E45" s="35"/>
      <c r="F45" s="35"/>
      <c r="G45" s="35"/>
      <c r="H45" s="35"/>
    </row>
    <row r="46" spans="1:8" ht="15.75" x14ac:dyDescent="0.25">
      <c r="B46" s="79" t="s">
        <v>169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</cp:lastModifiedBy>
  <cp:lastPrinted>2018-03-08T21:21:25Z</cp:lastPrinted>
  <dcterms:created xsi:type="dcterms:W3CDTF">2014-02-10T03:37:14Z</dcterms:created>
  <dcterms:modified xsi:type="dcterms:W3CDTF">2021-01-31T23:32:25Z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